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255" windowHeight="7650"/>
  </bookViews>
  <sheets>
    <sheet name="Sheet1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4" i="4"/>
  <c r="Q4"/>
  <c r="R4"/>
  <c r="P5"/>
  <c r="Q5"/>
  <c r="R5"/>
  <c r="P6"/>
  <c r="Q6"/>
  <c r="R6"/>
  <c r="P7"/>
  <c r="Q7"/>
  <c r="R7"/>
  <c r="P8"/>
  <c r="Q8"/>
  <c r="R8"/>
  <c r="P9"/>
  <c r="Q9"/>
  <c r="R9"/>
  <c r="P10"/>
  <c r="Q10"/>
  <c r="R10"/>
  <c r="P11"/>
  <c r="Q11"/>
  <c r="R11"/>
  <c r="P12"/>
  <c r="Q12"/>
  <c r="R12"/>
  <c r="P13"/>
  <c r="Q13"/>
  <c r="R13"/>
  <c r="P14"/>
  <c r="Q14"/>
  <c r="R14"/>
  <c r="P15"/>
  <c r="Q15"/>
  <c r="R15"/>
  <c r="P16"/>
  <c r="Q16"/>
  <c r="R16"/>
  <c r="P17"/>
  <c r="Q17"/>
  <c r="R17"/>
  <c r="P18"/>
  <c r="Q18"/>
  <c r="R18"/>
  <c r="P19"/>
  <c r="Q19"/>
  <c r="R19"/>
  <c r="P20"/>
  <c r="Q20"/>
  <c r="R20"/>
  <c r="P21"/>
  <c r="Q21"/>
  <c r="R21"/>
  <c r="P22"/>
  <c r="Q22"/>
  <c r="R22"/>
  <c r="P23"/>
  <c r="Q23"/>
  <c r="R23"/>
  <c r="P24"/>
  <c r="Q24"/>
  <c r="R24"/>
  <c r="P25"/>
  <c r="Q25"/>
  <c r="R25"/>
  <c r="P26"/>
  <c r="Q26"/>
  <c r="R26"/>
  <c r="P27"/>
  <c r="Q27"/>
  <c r="R27"/>
  <c r="P28"/>
  <c r="Q28"/>
  <c r="R28"/>
  <c r="P29"/>
  <c r="Q29"/>
  <c r="R29"/>
  <c r="P30"/>
  <c r="Q30"/>
  <c r="R30"/>
  <c r="P31"/>
  <c r="Q31"/>
  <c r="R31"/>
  <c r="P32"/>
  <c r="Q32"/>
  <c r="R32"/>
  <c r="P33"/>
  <c r="Q33"/>
  <c r="R33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4"/>
  <c r="S4"/>
  <c r="S5"/>
  <c r="S6"/>
  <c r="C38"/>
  <c r="L33"/>
  <c r="L35" s="1"/>
  <c r="I33"/>
  <c r="I35" s="1"/>
  <c r="F33"/>
  <c r="F35" s="1"/>
  <c r="D33"/>
  <c r="D35" s="1"/>
  <c r="C33"/>
  <c r="C35" s="1"/>
  <c r="N32"/>
  <c r="M32"/>
  <c r="J32"/>
  <c r="K32" s="1"/>
  <c r="H32"/>
  <c r="G32"/>
  <c r="G33" s="1"/>
  <c r="D32"/>
  <c r="E32" s="1"/>
  <c r="M31"/>
  <c r="N31" s="1"/>
  <c r="N33" s="1"/>
  <c r="K31"/>
  <c r="K33" s="1"/>
  <c r="J31"/>
  <c r="J33" s="1"/>
  <c r="G31"/>
  <c r="H31" s="1"/>
  <c r="H33" s="1"/>
  <c r="E31"/>
  <c r="E33" s="1"/>
  <c r="D31"/>
  <c r="N29"/>
  <c r="M29"/>
  <c r="J29"/>
  <c r="K29" s="1"/>
  <c r="H29"/>
  <c r="G29"/>
  <c r="D29"/>
  <c r="E29" s="1"/>
  <c r="M28"/>
  <c r="N28" s="1"/>
  <c r="K28"/>
  <c r="J28"/>
  <c r="G28"/>
  <c r="H28" s="1"/>
  <c r="E28"/>
  <c r="D28"/>
  <c r="N27"/>
  <c r="M27"/>
  <c r="J27"/>
  <c r="K27" s="1"/>
  <c r="H27"/>
  <c r="G27"/>
  <c r="D27"/>
  <c r="E27" s="1"/>
  <c r="M26"/>
  <c r="N26" s="1"/>
  <c r="K26"/>
  <c r="J26"/>
  <c r="G26"/>
  <c r="H26" s="1"/>
  <c r="E26"/>
  <c r="D26"/>
  <c r="N25"/>
  <c r="M25"/>
  <c r="J25"/>
  <c r="K25" s="1"/>
  <c r="H25"/>
  <c r="G25"/>
  <c r="D25"/>
  <c r="E25" s="1"/>
  <c r="M24"/>
  <c r="N24" s="1"/>
  <c r="K24"/>
  <c r="J24"/>
  <c r="G24"/>
  <c r="H24" s="1"/>
  <c r="E24"/>
  <c r="D24"/>
  <c r="N23"/>
  <c r="M23"/>
  <c r="J23"/>
  <c r="K23" s="1"/>
  <c r="H23"/>
  <c r="G23"/>
  <c r="D23"/>
  <c r="E23" s="1"/>
  <c r="M22"/>
  <c r="N22" s="1"/>
  <c r="K22"/>
  <c r="J22"/>
  <c r="G22"/>
  <c r="H22" s="1"/>
  <c r="E22"/>
  <c r="D22"/>
  <c r="N21"/>
  <c r="M21"/>
  <c r="J21"/>
  <c r="K21" s="1"/>
  <c r="H21"/>
  <c r="G21"/>
  <c r="D21"/>
  <c r="E21" s="1"/>
  <c r="M20"/>
  <c r="N20" s="1"/>
  <c r="K20"/>
  <c r="J20"/>
  <c r="G20"/>
  <c r="H20" s="1"/>
  <c r="E20"/>
  <c r="D20"/>
  <c r="N19"/>
  <c r="M19"/>
  <c r="J19"/>
  <c r="K19" s="1"/>
  <c r="H19"/>
  <c r="G19"/>
  <c r="D19"/>
  <c r="E19" s="1"/>
  <c r="M18"/>
  <c r="N18" s="1"/>
  <c r="K18"/>
  <c r="J18"/>
  <c r="G18"/>
  <c r="H18" s="1"/>
  <c r="E18"/>
  <c r="D18"/>
  <c r="N17"/>
  <c r="M17"/>
  <c r="J17"/>
  <c r="K17" s="1"/>
  <c r="H17"/>
  <c r="G17"/>
  <c r="D17"/>
  <c r="E17" s="1"/>
  <c r="M16"/>
  <c r="N16" s="1"/>
  <c r="K16"/>
  <c r="J16"/>
  <c r="G16"/>
  <c r="H16" s="1"/>
  <c r="E16"/>
  <c r="D16"/>
  <c r="N15"/>
  <c r="M15"/>
  <c r="J15"/>
  <c r="K15" s="1"/>
  <c r="H15"/>
  <c r="G15"/>
  <c r="D15"/>
  <c r="E15" s="1"/>
  <c r="M14"/>
  <c r="N14" s="1"/>
  <c r="K14"/>
  <c r="J14"/>
  <c r="G14"/>
  <c r="H14" s="1"/>
  <c r="E14"/>
  <c r="D14"/>
  <c r="N13"/>
  <c r="M13"/>
  <c r="J13"/>
  <c r="K13" s="1"/>
  <c r="H13"/>
  <c r="G13"/>
  <c r="D13"/>
  <c r="E13" s="1"/>
  <c r="M12"/>
  <c r="N12" s="1"/>
  <c r="K12"/>
  <c r="J12"/>
  <c r="G12"/>
  <c r="H12" s="1"/>
  <c r="E12"/>
  <c r="D12"/>
  <c r="N11"/>
  <c r="M11"/>
  <c r="J11"/>
  <c r="K11" s="1"/>
  <c r="H11"/>
  <c r="G11"/>
  <c r="D11"/>
  <c r="E11" s="1"/>
  <c r="M10"/>
  <c r="N10" s="1"/>
  <c r="K10"/>
  <c r="J10"/>
  <c r="G10"/>
  <c r="H10" s="1"/>
  <c r="E10"/>
  <c r="D10"/>
  <c r="N9"/>
  <c r="M9"/>
  <c r="J9"/>
  <c r="K9" s="1"/>
  <c r="H9"/>
  <c r="G9"/>
  <c r="D9"/>
  <c r="E9" s="1"/>
  <c r="M8"/>
  <c r="N8" s="1"/>
  <c r="K8"/>
  <c r="J8"/>
  <c r="G8"/>
  <c r="H8" s="1"/>
  <c r="E8"/>
  <c r="D8"/>
  <c r="N7"/>
  <c r="M7"/>
  <c r="J7"/>
  <c r="K7" s="1"/>
  <c r="H7"/>
  <c r="G7"/>
  <c r="D7"/>
  <c r="E7" s="1"/>
  <c r="M6"/>
  <c r="N6" s="1"/>
  <c r="K6"/>
  <c r="J6"/>
  <c r="G6"/>
  <c r="H6" s="1"/>
  <c r="E6"/>
  <c r="D6"/>
  <c r="N5"/>
  <c r="M5"/>
  <c r="J5"/>
  <c r="K5" s="1"/>
  <c r="H5"/>
  <c r="G5"/>
  <c r="G35" s="1"/>
  <c r="D5"/>
  <c r="E5" s="1"/>
  <c r="M4"/>
  <c r="N4" s="1"/>
  <c r="N35" s="1"/>
  <c r="K4"/>
  <c r="J4"/>
  <c r="J35" s="1"/>
  <c r="G4"/>
  <c r="H4" s="1"/>
  <c r="E4"/>
  <c r="E35" s="1"/>
  <c r="D4"/>
  <c r="R35" l="1"/>
  <c r="O35"/>
  <c r="P35"/>
  <c r="K35"/>
  <c r="I38"/>
  <c r="H35"/>
  <c r="Q35"/>
  <c r="M33"/>
  <c r="O38" l="1"/>
  <c r="M35"/>
</calcChain>
</file>

<file path=xl/sharedStrings.xml><?xml version="1.0" encoding="utf-8"?>
<sst xmlns="http://schemas.openxmlformats.org/spreadsheetml/2006/main" count="40" uniqueCount="36">
  <si>
    <t>Expenses:</t>
  </si>
  <si>
    <t>Automobile Expense</t>
  </si>
  <si>
    <t>Bank Service Charges</t>
  </si>
  <si>
    <t>Conference Registration Fees</t>
  </si>
  <si>
    <t>Contract Labor</t>
  </si>
  <si>
    <t>Contributions</t>
  </si>
  <si>
    <t>Dues And Subscriptions</t>
  </si>
  <si>
    <t>Equipment Purchase</t>
  </si>
  <si>
    <t>Equipment Rental</t>
  </si>
  <si>
    <t>Hardware Purchase</t>
  </si>
  <si>
    <t>Insurance</t>
  </si>
  <si>
    <t>Marketing Giveaways</t>
  </si>
  <si>
    <t>Memberships</t>
  </si>
  <si>
    <t>Miscellaneous</t>
  </si>
  <si>
    <t>Office Supplies</t>
  </si>
  <si>
    <t>Online Computer Services</t>
  </si>
  <si>
    <t>Outside Services</t>
  </si>
  <si>
    <t>Partner Salary Draw</t>
  </si>
  <si>
    <t>Payroll Expenses</t>
  </si>
  <si>
    <t>Postage And Delivery</t>
  </si>
  <si>
    <t>Printing And Reproduction</t>
  </si>
  <si>
    <t>Purchase - The Accounting Libra</t>
  </si>
  <si>
    <t>Purchases Tal- Web Store Report</t>
  </si>
  <si>
    <t>Rent</t>
  </si>
  <si>
    <t>Repairs</t>
  </si>
  <si>
    <t>Software Purchase</t>
  </si>
  <si>
    <t>Ssi-Misc</t>
  </si>
  <si>
    <t>Taxes</t>
  </si>
  <si>
    <t>Federal</t>
  </si>
  <si>
    <t>State</t>
  </si>
  <si>
    <t>Total Taxes</t>
  </si>
  <si>
    <t/>
  </si>
  <si>
    <t>Total Expenses</t>
  </si>
  <si>
    <t>Criteria</t>
  </si>
  <si>
    <t>rent</t>
  </si>
  <si>
    <t>lskgfnsakjnhfakshf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</si>
</sst>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.0000_);_(* \(#,##0.00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0" borderId="1" xfId="0" applyFont="1" applyBorder="1"/>
    <xf numFmtId="49" fontId="4" fillId="0" borderId="1" xfId="0" quotePrefix="1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3" fontId="5" fillId="0" borderId="0" xfId="1" applyFont="1"/>
    <xf numFmtId="49" fontId="5" fillId="0" borderId="0" xfId="0" applyNumberFormat="1" applyFont="1" applyAlignment="1">
      <alignment horizontal="left" indent="1"/>
    </xf>
    <xf numFmtId="43" fontId="5" fillId="0" borderId="0" xfId="1" applyFont="1" applyBorder="1"/>
    <xf numFmtId="43" fontId="3" fillId="0" borderId="0" xfId="1" applyFont="1" applyBorder="1"/>
    <xf numFmtId="43" fontId="5" fillId="0" borderId="2" xfId="1" applyFont="1" applyBorder="1"/>
    <xf numFmtId="43" fontId="3" fillId="0" borderId="3" xfId="1" applyFont="1" applyBorder="1"/>
    <xf numFmtId="43" fontId="2" fillId="0" borderId="4" xfId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4" fontId="4" fillId="0" borderId="1" xfId="1" quotePrefix="1" applyNumberFormat="1" applyFont="1" applyBorder="1" applyAlignment="1">
      <alignment horizontal="center"/>
    </xf>
    <xf numFmtId="165" fontId="3" fillId="0" borderId="0" xfId="1" applyNumberFormat="1" applyFont="1"/>
  </cellXfs>
  <cellStyles count="2">
    <cellStyle name="Comma" xfId="1" builtinId="3"/>
    <cellStyle name="Normal" xfId="0" builtinId="0"/>
  </cellStyles>
  <dxfs count="10"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  <dxf>
      <font>
        <b/>
        <i/>
        <condense val="0"/>
        <extend val="0"/>
        <color indexed="1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plotArea>
      <c:layout>
        <c:manualLayout>
          <c:layoutTarget val="inner"/>
          <c:xMode val="edge"/>
          <c:yMode val="edge"/>
          <c:x val="6.1111111111111109E-2"/>
          <c:y val="3.3755274261603373E-2"/>
          <c:w val="0.93888888888888888"/>
          <c:h val="0.90717299578059074"/>
        </c:manualLayout>
      </c:layout>
      <c:pieChart>
        <c:varyColors val="1"/>
        <c:ser>
          <c:idx val="0"/>
          <c:order val="0"/>
          <c:explosion val="25"/>
          <c:val>
            <c:numRef>
              <c:f>Sheet1!$C$8:$C$14</c:f>
              <c:numCache>
                <c:formatCode>_(* #,##0.00_);_(* \(#,##0.00\);_(* "-"??_);_(@_)</c:formatCode>
                <c:ptCount val="7"/>
                <c:pt idx="0">
                  <c:v>1282.53</c:v>
                </c:pt>
                <c:pt idx="1">
                  <c:v>6051.13</c:v>
                </c:pt>
                <c:pt idx="2">
                  <c:v>370.96</c:v>
                </c:pt>
                <c:pt idx="3">
                  <c:v>65.41</c:v>
                </c:pt>
                <c:pt idx="4">
                  <c:v>3950.05</c:v>
                </c:pt>
                <c:pt idx="5">
                  <c:v>11697</c:v>
                </c:pt>
                <c:pt idx="6">
                  <c:v>1184.8699999999999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314326</xdr:colOff>
      <xdr:row>9</xdr:row>
      <xdr:rowOff>57150</xdr:rowOff>
    </xdr:from>
    <xdr:to>
      <xdr:col>10</xdr:col>
      <xdr:colOff>285750</xdr:colOff>
      <xdr:row>25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0"/>
  <sheetViews>
    <sheetView showGridLines="0" tabSelected="1" topLeftCell="A3" workbookViewId="0">
      <pane xSplit="14970" topLeftCell="O1"/>
      <selection activeCell="F6" sqref="F6"/>
      <selection pane="topRight" activeCell="O1" sqref="O1"/>
    </sheetView>
  </sheetViews>
  <sheetFormatPr defaultRowHeight="15.75"/>
  <cols>
    <col min="1" max="1" width="1.5703125" style="2" customWidth="1"/>
    <col min="2" max="2" width="27.5703125" style="2" customWidth="1"/>
    <col min="3" max="5" width="12.7109375" style="3" customWidth="1"/>
    <col min="6" max="8" width="12.7109375" style="2" customWidth="1"/>
    <col min="9" max="11" width="12.7109375" style="3" customWidth="1"/>
    <col min="12" max="14" width="12.7109375" style="2" customWidth="1"/>
    <col min="15" max="17" width="12.7109375" style="3" customWidth="1"/>
    <col min="18" max="19" width="12.7109375" style="2" customWidth="1"/>
    <col min="20" max="256" width="9.140625" style="2"/>
    <col min="257" max="257" width="1.5703125" style="2" customWidth="1"/>
    <col min="258" max="258" width="27.5703125" style="2" customWidth="1"/>
    <col min="259" max="275" width="12.7109375" style="2" customWidth="1"/>
    <col min="276" max="512" width="9.140625" style="2"/>
    <col min="513" max="513" width="1.5703125" style="2" customWidth="1"/>
    <col min="514" max="514" width="27.5703125" style="2" customWidth="1"/>
    <col min="515" max="531" width="12.7109375" style="2" customWidth="1"/>
    <col min="532" max="768" width="9.140625" style="2"/>
    <col min="769" max="769" width="1.5703125" style="2" customWidth="1"/>
    <col min="770" max="770" width="27.5703125" style="2" customWidth="1"/>
    <col min="771" max="787" width="12.7109375" style="2" customWidth="1"/>
    <col min="788" max="1024" width="9.140625" style="2"/>
    <col min="1025" max="1025" width="1.5703125" style="2" customWidth="1"/>
    <col min="1026" max="1026" width="27.5703125" style="2" customWidth="1"/>
    <col min="1027" max="1043" width="12.7109375" style="2" customWidth="1"/>
    <col min="1044" max="1280" width="9.140625" style="2"/>
    <col min="1281" max="1281" width="1.5703125" style="2" customWidth="1"/>
    <col min="1282" max="1282" width="27.5703125" style="2" customWidth="1"/>
    <col min="1283" max="1299" width="12.7109375" style="2" customWidth="1"/>
    <col min="1300" max="1536" width="9.140625" style="2"/>
    <col min="1537" max="1537" width="1.5703125" style="2" customWidth="1"/>
    <col min="1538" max="1538" width="27.5703125" style="2" customWidth="1"/>
    <col min="1539" max="1555" width="12.7109375" style="2" customWidth="1"/>
    <col min="1556" max="1792" width="9.140625" style="2"/>
    <col min="1793" max="1793" width="1.5703125" style="2" customWidth="1"/>
    <col min="1794" max="1794" width="27.5703125" style="2" customWidth="1"/>
    <col min="1795" max="1811" width="12.7109375" style="2" customWidth="1"/>
    <col min="1812" max="2048" width="9.140625" style="2"/>
    <col min="2049" max="2049" width="1.5703125" style="2" customWidth="1"/>
    <col min="2050" max="2050" width="27.5703125" style="2" customWidth="1"/>
    <col min="2051" max="2067" width="12.7109375" style="2" customWidth="1"/>
    <col min="2068" max="2304" width="9.140625" style="2"/>
    <col min="2305" max="2305" width="1.5703125" style="2" customWidth="1"/>
    <col min="2306" max="2306" width="27.5703125" style="2" customWidth="1"/>
    <col min="2307" max="2323" width="12.7109375" style="2" customWidth="1"/>
    <col min="2324" max="2560" width="9.140625" style="2"/>
    <col min="2561" max="2561" width="1.5703125" style="2" customWidth="1"/>
    <col min="2562" max="2562" width="27.5703125" style="2" customWidth="1"/>
    <col min="2563" max="2579" width="12.7109375" style="2" customWidth="1"/>
    <col min="2580" max="2816" width="9.140625" style="2"/>
    <col min="2817" max="2817" width="1.5703125" style="2" customWidth="1"/>
    <col min="2818" max="2818" width="27.5703125" style="2" customWidth="1"/>
    <col min="2819" max="2835" width="12.7109375" style="2" customWidth="1"/>
    <col min="2836" max="3072" width="9.140625" style="2"/>
    <col min="3073" max="3073" width="1.5703125" style="2" customWidth="1"/>
    <col min="3074" max="3074" width="27.5703125" style="2" customWidth="1"/>
    <col min="3075" max="3091" width="12.7109375" style="2" customWidth="1"/>
    <col min="3092" max="3328" width="9.140625" style="2"/>
    <col min="3329" max="3329" width="1.5703125" style="2" customWidth="1"/>
    <col min="3330" max="3330" width="27.5703125" style="2" customWidth="1"/>
    <col min="3331" max="3347" width="12.7109375" style="2" customWidth="1"/>
    <col min="3348" max="3584" width="9.140625" style="2"/>
    <col min="3585" max="3585" width="1.5703125" style="2" customWidth="1"/>
    <col min="3586" max="3586" width="27.5703125" style="2" customWidth="1"/>
    <col min="3587" max="3603" width="12.7109375" style="2" customWidth="1"/>
    <col min="3604" max="3840" width="9.140625" style="2"/>
    <col min="3841" max="3841" width="1.5703125" style="2" customWidth="1"/>
    <col min="3842" max="3842" width="27.5703125" style="2" customWidth="1"/>
    <col min="3843" max="3859" width="12.7109375" style="2" customWidth="1"/>
    <col min="3860" max="4096" width="9.140625" style="2"/>
    <col min="4097" max="4097" width="1.5703125" style="2" customWidth="1"/>
    <col min="4098" max="4098" width="27.5703125" style="2" customWidth="1"/>
    <col min="4099" max="4115" width="12.7109375" style="2" customWidth="1"/>
    <col min="4116" max="4352" width="9.140625" style="2"/>
    <col min="4353" max="4353" width="1.5703125" style="2" customWidth="1"/>
    <col min="4354" max="4354" width="27.5703125" style="2" customWidth="1"/>
    <col min="4355" max="4371" width="12.7109375" style="2" customWidth="1"/>
    <col min="4372" max="4608" width="9.140625" style="2"/>
    <col min="4609" max="4609" width="1.5703125" style="2" customWidth="1"/>
    <col min="4610" max="4610" width="27.5703125" style="2" customWidth="1"/>
    <col min="4611" max="4627" width="12.7109375" style="2" customWidth="1"/>
    <col min="4628" max="4864" width="9.140625" style="2"/>
    <col min="4865" max="4865" width="1.5703125" style="2" customWidth="1"/>
    <col min="4866" max="4866" width="27.5703125" style="2" customWidth="1"/>
    <col min="4867" max="4883" width="12.7109375" style="2" customWidth="1"/>
    <col min="4884" max="5120" width="9.140625" style="2"/>
    <col min="5121" max="5121" width="1.5703125" style="2" customWidth="1"/>
    <col min="5122" max="5122" width="27.5703125" style="2" customWidth="1"/>
    <col min="5123" max="5139" width="12.7109375" style="2" customWidth="1"/>
    <col min="5140" max="5376" width="9.140625" style="2"/>
    <col min="5377" max="5377" width="1.5703125" style="2" customWidth="1"/>
    <col min="5378" max="5378" width="27.5703125" style="2" customWidth="1"/>
    <col min="5379" max="5395" width="12.7109375" style="2" customWidth="1"/>
    <col min="5396" max="5632" width="9.140625" style="2"/>
    <col min="5633" max="5633" width="1.5703125" style="2" customWidth="1"/>
    <col min="5634" max="5634" width="27.5703125" style="2" customWidth="1"/>
    <col min="5635" max="5651" width="12.7109375" style="2" customWidth="1"/>
    <col min="5652" max="5888" width="9.140625" style="2"/>
    <col min="5889" max="5889" width="1.5703125" style="2" customWidth="1"/>
    <col min="5890" max="5890" width="27.5703125" style="2" customWidth="1"/>
    <col min="5891" max="5907" width="12.7109375" style="2" customWidth="1"/>
    <col min="5908" max="6144" width="9.140625" style="2"/>
    <col min="6145" max="6145" width="1.5703125" style="2" customWidth="1"/>
    <col min="6146" max="6146" width="27.5703125" style="2" customWidth="1"/>
    <col min="6147" max="6163" width="12.7109375" style="2" customWidth="1"/>
    <col min="6164" max="6400" width="9.140625" style="2"/>
    <col min="6401" max="6401" width="1.5703125" style="2" customWidth="1"/>
    <col min="6402" max="6402" width="27.5703125" style="2" customWidth="1"/>
    <col min="6403" max="6419" width="12.7109375" style="2" customWidth="1"/>
    <col min="6420" max="6656" width="9.140625" style="2"/>
    <col min="6657" max="6657" width="1.5703125" style="2" customWidth="1"/>
    <col min="6658" max="6658" width="27.5703125" style="2" customWidth="1"/>
    <col min="6659" max="6675" width="12.7109375" style="2" customWidth="1"/>
    <col min="6676" max="6912" width="9.140625" style="2"/>
    <col min="6913" max="6913" width="1.5703125" style="2" customWidth="1"/>
    <col min="6914" max="6914" width="27.5703125" style="2" customWidth="1"/>
    <col min="6915" max="6931" width="12.7109375" style="2" customWidth="1"/>
    <col min="6932" max="7168" width="9.140625" style="2"/>
    <col min="7169" max="7169" width="1.5703125" style="2" customWidth="1"/>
    <col min="7170" max="7170" width="27.5703125" style="2" customWidth="1"/>
    <col min="7171" max="7187" width="12.7109375" style="2" customWidth="1"/>
    <col min="7188" max="7424" width="9.140625" style="2"/>
    <col min="7425" max="7425" width="1.5703125" style="2" customWidth="1"/>
    <col min="7426" max="7426" width="27.5703125" style="2" customWidth="1"/>
    <col min="7427" max="7443" width="12.7109375" style="2" customWidth="1"/>
    <col min="7444" max="7680" width="9.140625" style="2"/>
    <col min="7681" max="7681" width="1.5703125" style="2" customWidth="1"/>
    <col min="7682" max="7682" width="27.5703125" style="2" customWidth="1"/>
    <col min="7683" max="7699" width="12.7109375" style="2" customWidth="1"/>
    <col min="7700" max="7936" width="9.140625" style="2"/>
    <col min="7937" max="7937" width="1.5703125" style="2" customWidth="1"/>
    <col min="7938" max="7938" width="27.5703125" style="2" customWidth="1"/>
    <col min="7939" max="7955" width="12.7109375" style="2" customWidth="1"/>
    <col min="7956" max="8192" width="9.140625" style="2"/>
    <col min="8193" max="8193" width="1.5703125" style="2" customWidth="1"/>
    <col min="8194" max="8194" width="27.5703125" style="2" customWidth="1"/>
    <col min="8195" max="8211" width="12.7109375" style="2" customWidth="1"/>
    <col min="8212" max="8448" width="9.140625" style="2"/>
    <col min="8449" max="8449" width="1.5703125" style="2" customWidth="1"/>
    <col min="8450" max="8450" width="27.5703125" style="2" customWidth="1"/>
    <col min="8451" max="8467" width="12.7109375" style="2" customWidth="1"/>
    <col min="8468" max="8704" width="9.140625" style="2"/>
    <col min="8705" max="8705" width="1.5703125" style="2" customWidth="1"/>
    <col min="8706" max="8706" width="27.5703125" style="2" customWidth="1"/>
    <col min="8707" max="8723" width="12.7109375" style="2" customWidth="1"/>
    <col min="8724" max="8960" width="9.140625" style="2"/>
    <col min="8961" max="8961" width="1.5703125" style="2" customWidth="1"/>
    <col min="8962" max="8962" width="27.5703125" style="2" customWidth="1"/>
    <col min="8963" max="8979" width="12.7109375" style="2" customWidth="1"/>
    <col min="8980" max="9216" width="9.140625" style="2"/>
    <col min="9217" max="9217" width="1.5703125" style="2" customWidth="1"/>
    <col min="9218" max="9218" width="27.5703125" style="2" customWidth="1"/>
    <col min="9219" max="9235" width="12.7109375" style="2" customWidth="1"/>
    <col min="9236" max="9472" width="9.140625" style="2"/>
    <col min="9473" max="9473" width="1.5703125" style="2" customWidth="1"/>
    <col min="9474" max="9474" width="27.5703125" style="2" customWidth="1"/>
    <col min="9475" max="9491" width="12.7109375" style="2" customWidth="1"/>
    <col min="9492" max="9728" width="9.140625" style="2"/>
    <col min="9729" max="9729" width="1.5703125" style="2" customWidth="1"/>
    <col min="9730" max="9730" width="27.5703125" style="2" customWidth="1"/>
    <col min="9731" max="9747" width="12.7109375" style="2" customWidth="1"/>
    <col min="9748" max="9984" width="9.140625" style="2"/>
    <col min="9985" max="9985" width="1.5703125" style="2" customWidth="1"/>
    <col min="9986" max="9986" width="27.5703125" style="2" customWidth="1"/>
    <col min="9987" max="10003" width="12.7109375" style="2" customWidth="1"/>
    <col min="10004" max="10240" width="9.140625" style="2"/>
    <col min="10241" max="10241" width="1.5703125" style="2" customWidth="1"/>
    <col min="10242" max="10242" width="27.5703125" style="2" customWidth="1"/>
    <col min="10243" max="10259" width="12.7109375" style="2" customWidth="1"/>
    <col min="10260" max="10496" width="9.140625" style="2"/>
    <col min="10497" max="10497" width="1.5703125" style="2" customWidth="1"/>
    <col min="10498" max="10498" width="27.5703125" style="2" customWidth="1"/>
    <col min="10499" max="10515" width="12.7109375" style="2" customWidth="1"/>
    <col min="10516" max="10752" width="9.140625" style="2"/>
    <col min="10753" max="10753" width="1.5703125" style="2" customWidth="1"/>
    <col min="10754" max="10754" width="27.5703125" style="2" customWidth="1"/>
    <col min="10755" max="10771" width="12.7109375" style="2" customWidth="1"/>
    <col min="10772" max="11008" width="9.140625" style="2"/>
    <col min="11009" max="11009" width="1.5703125" style="2" customWidth="1"/>
    <col min="11010" max="11010" width="27.5703125" style="2" customWidth="1"/>
    <col min="11011" max="11027" width="12.7109375" style="2" customWidth="1"/>
    <col min="11028" max="11264" width="9.140625" style="2"/>
    <col min="11265" max="11265" width="1.5703125" style="2" customWidth="1"/>
    <col min="11266" max="11266" width="27.5703125" style="2" customWidth="1"/>
    <col min="11267" max="11283" width="12.7109375" style="2" customWidth="1"/>
    <col min="11284" max="11520" width="9.140625" style="2"/>
    <col min="11521" max="11521" width="1.5703125" style="2" customWidth="1"/>
    <col min="11522" max="11522" width="27.5703125" style="2" customWidth="1"/>
    <col min="11523" max="11539" width="12.7109375" style="2" customWidth="1"/>
    <col min="11540" max="11776" width="9.140625" style="2"/>
    <col min="11777" max="11777" width="1.5703125" style="2" customWidth="1"/>
    <col min="11778" max="11778" width="27.5703125" style="2" customWidth="1"/>
    <col min="11779" max="11795" width="12.7109375" style="2" customWidth="1"/>
    <col min="11796" max="12032" width="9.140625" style="2"/>
    <col min="12033" max="12033" width="1.5703125" style="2" customWidth="1"/>
    <col min="12034" max="12034" width="27.5703125" style="2" customWidth="1"/>
    <col min="12035" max="12051" width="12.7109375" style="2" customWidth="1"/>
    <col min="12052" max="12288" width="9.140625" style="2"/>
    <col min="12289" max="12289" width="1.5703125" style="2" customWidth="1"/>
    <col min="12290" max="12290" width="27.5703125" style="2" customWidth="1"/>
    <col min="12291" max="12307" width="12.7109375" style="2" customWidth="1"/>
    <col min="12308" max="12544" width="9.140625" style="2"/>
    <col min="12545" max="12545" width="1.5703125" style="2" customWidth="1"/>
    <col min="12546" max="12546" width="27.5703125" style="2" customWidth="1"/>
    <col min="12547" max="12563" width="12.7109375" style="2" customWidth="1"/>
    <col min="12564" max="12800" width="9.140625" style="2"/>
    <col min="12801" max="12801" width="1.5703125" style="2" customWidth="1"/>
    <col min="12802" max="12802" width="27.5703125" style="2" customWidth="1"/>
    <col min="12803" max="12819" width="12.7109375" style="2" customWidth="1"/>
    <col min="12820" max="13056" width="9.140625" style="2"/>
    <col min="13057" max="13057" width="1.5703125" style="2" customWidth="1"/>
    <col min="13058" max="13058" width="27.5703125" style="2" customWidth="1"/>
    <col min="13059" max="13075" width="12.7109375" style="2" customWidth="1"/>
    <col min="13076" max="13312" width="9.140625" style="2"/>
    <col min="13313" max="13313" width="1.5703125" style="2" customWidth="1"/>
    <col min="13314" max="13314" width="27.5703125" style="2" customWidth="1"/>
    <col min="13315" max="13331" width="12.7109375" style="2" customWidth="1"/>
    <col min="13332" max="13568" width="9.140625" style="2"/>
    <col min="13569" max="13569" width="1.5703125" style="2" customWidth="1"/>
    <col min="13570" max="13570" width="27.5703125" style="2" customWidth="1"/>
    <col min="13571" max="13587" width="12.7109375" style="2" customWidth="1"/>
    <col min="13588" max="13824" width="9.140625" style="2"/>
    <col min="13825" max="13825" width="1.5703125" style="2" customWidth="1"/>
    <col min="13826" max="13826" width="27.5703125" style="2" customWidth="1"/>
    <col min="13827" max="13843" width="12.7109375" style="2" customWidth="1"/>
    <col min="13844" max="14080" width="9.140625" style="2"/>
    <col min="14081" max="14081" width="1.5703125" style="2" customWidth="1"/>
    <col min="14082" max="14082" width="27.5703125" style="2" customWidth="1"/>
    <col min="14083" max="14099" width="12.7109375" style="2" customWidth="1"/>
    <col min="14100" max="14336" width="9.140625" style="2"/>
    <col min="14337" max="14337" width="1.5703125" style="2" customWidth="1"/>
    <col min="14338" max="14338" width="27.5703125" style="2" customWidth="1"/>
    <col min="14339" max="14355" width="12.7109375" style="2" customWidth="1"/>
    <col min="14356" max="14592" width="9.140625" style="2"/>
    <col min="14593" max="14593" width="1.5703125" style="2" customWidth="1"/>
    <col min="14594" max="14594" width="27.5703125" style="2" customWidth="1"/>
    <col min="14595" max="14611" width="12.7109375" style="2" customWidth="1"/>
    <col min="14612" max="14848" width="9.140625" style="2"/>
    <col min="14849" max="14849" width="1.5703125" style="2" customWidth="1"/>
    <col min="14850" max="14850" width="27.5703125" style="2" customWidth="1"/>
    <col min="14851" max="14867" width="12.7109375" style="2" customWidth="1"/>
    <col min="14868" max="15104" width="9.140625" style="2"/>
    <col min="15105" max="15105" width="1.5703125" style="2" customWidth="1"/>
    <col min="15106" max="15106" width="27.5703125" style="2" customWidth="1"/>
    <col min="15107" max="15123" width="12.7109375" style="2" customWidth="1"/>
    <col min="15124" max="15360" width="9.140625" style="2"/>
    <col min="15361" max="15361" width="1.5703125" style="2" customWidth="1"/>
    <col min="15362" max="15362" width="27.5703125" style="2" customWidth="1"/>
    <col min="15363" max="15379" width="12.7109375" style="2" customWidth="1"/>
    <col min="15380" max="15616" width="9.140625" style="2"/>
    <col min="15617" max="15617" width="1.5703125" style="2" customWidth="1"/>
    <col min="15618" max="15618" width="27.5703125" style="2" customWidth="1"/>
    <col min="15619" max="15635" width="12.7109375" style="2" customWidth="1"/>
    <col min="15636" max="15872" width="9.140625" style="2"/>
    <col min="15873" max="15873" width="1.5703125" style="2" customWidth="1"/>
    <col min="15874" max="15874" width="27.5703125" style="2" customWidth="1"/>
    <col min="15875" max="15891" width="12.7109375" style="2" customWidth="1"/>
    <col min="15892" max="16128" width="9.140625" style="2"/>
    <col min="16129" max="16129" width="1.5703125" style="2" customWidth="1"/>
    <col min="16130" max="16130" width="27.5703125" style="2" customWidth="1"/>
    <col min="16131" max="16147" width="12.7109375" style="2" customWidth="1"/>
    <col min="16148" max="16384" width="9.140625" style="2"/>
  </cols>
  <sheetData>
    <row r="1" spans="1:19">
      <c r="A1" s="1"/>
    </row>
    <row r="2" spans="1:19">
      <c r="A2" s="1"/>
    </row>
    <row r="3" spans="1:19" ht="16.5" thickBot="1">
      <c r="A3" s="4"/>
      <c r="B3" s="5" t="s">
        <v>0</v>
      </c>
      <c r="C3" s="16">
        <v>39844</v>
      </c>
      <c r="D3" s="16">
        <v>39872</v>
      </c>
      <c r="E3" s="16">
        <v>39903</v>
      </c>
      <c r="F3" s="16">
        <v>39933</v>
      </c>
      <c r="G3" s="16">
        <v>39964</v>
      </c>
      <c r="H3" s="16">
        <v>39994</v>
      </c>
      <c r="I3" s="16">
        <v>40025</v>
      </c>
      <c r="J3" s="16">
        <v>40056</v>
      </c>
      <c r="K3" s="16">
        <v>40086</v>
      </c>
      <c r="L3" s="16">
        <v>40117</v>
      </c>
      <c r="M3" s="16">
        <v>40147</v>
      </c>
      <c r="N3" s="16">
        <v>40178</v>
      </c>
      <c r="O3" s="16">
        <v>40209</v>
      </c>
      <c r="P3" s="16">
        <v>40237</v>
      </c>
      <c r="Q3" s="16">
        <v>40268</v>
      </c>
      <c r="R3" s="16">
        <v>40298</v>
      </c>
    </row>
    <row r="4" spans="1:19">
      <c r="B4" s="6" t="s">
        <v>1</v>
      </c>
      <c r="C4" s="7">
        <v>2139.5500000000002</v>
      </c>
      <c r="D4" s="3">
        <f>C4/0.8</f>
        <v>2674.4375</v>
      </c>
      <c r="E4" s="3">
        <f>D4*1.3</f>
        <v>3476.7687500000002</v>
      </c>
      <c r="F4" s="7">
        <v>2139.5500000000002</v>
      </c>
      <c r="G4" s="3">
        <f>F4/0.8</f>
        <v>2674.4375</v>
      </c>
      <c r="H4" s="3">
        <f>G4*1.3</f>
        <v>3476.7687500000002</v>
      </c>
      <c r="I4" s="7">
        <v>2140.5500000000002</v>
      </c>
      <c r="J4" s="3">
        <f t="shared" ref="J4:R4" si="0">I4/0.8</f>
        <v>2675.6875</v>
      </c>
      <c r="K4" s="3">
        <f t="shared" ref="K4:R4" si="1">J4*1.3</f>
        <v>3478.3937500000002</v>
      </c>
      <c r="L4" s="7">
        <v>2140.5500000000002</v>
      </c>
      <c r="M4" s="3">
        <f t="shared" ref="M4:R4" si="2">L4/0.8</f>
        <v>2675.6875</v>
      </c>
      <c r="N4" s="3">
        <f t="shared" ref="N4:R4" si="3">M4*1.3</f>
        <v>3478.3937500000002</v>
      </c>
      <c r="O4" s="7">
        <f ca="1">C4*(1+(RANDBETWEEN(-3,3)/10))</f>
        <v>2567.46</v>
      </c>
      <c r="P4" s="7">
        <f t="shared" ref="P4:R19" ca="1" si="4">D4*(1+(RANDBETWEEN(-3,3)/10))</f>
        <v>1872.1062499999998</v>
      </c>
      <c r="Q4" s="7">
        <f t="shared" ca="1" si="4"/>
        <v>3476.7687500000002</v>
      </c>
      <c r="R4" s="7">
        <f t="shared" ca="1" si="4"/>
        <v>1497.6849999999999</v>
      </c>
      <c r="S4" s="17">
        <f ca="1">RANDBETWEEN(0,0.3)</f>
        <v>0</v>
      </c>
    </row>
    <row r="5" spans="1:19">
      <c r="B5" s="6" t="s">
        <v>2</v>
      </c>
      <c r="C5" s="7">
        <v>37.340000000000003</v>
      </c>
      <c r="D5" s="3">
        <f>C5*1.3</f>
        <v>48.542000000000009</v>
      </c>
      <c r="E5" s="3">
        <f>D5/0.8</f>
        <v>60.677500000000009</v>
      </c>
      <c r="F5" s="7">
        <v>37.340000000000003</v>
      </c>
      <c r="G5" s="3">
        <f>F5*1.3</f>
        <v>48.542000000000009</v>
      </c>
      <c r="H5" s="3">
        <f>G5/0.8</f>
        <v>60.677500000000009</v>
      </c>
      <c r="I5" s="7">
        <v>38.340000000000003</v>
      </c>
      <c r="J5" s="3">
        <f t="shared" ref="J5:R5" si="5">I5*1.3</f>
        <v>49.842000000000006</v>
      </c>
      <c r="K5" s="3">
        <f t="shared" ref="K5:R5" si="6">J5/0.8</f>
        <v>62.302500000000002</v>
      </c>
      <c r="L5" s="7">
        <v>38.340000000000003</v>
      </c>
      <c r="M5" s="3">
        <f t="shared" ref="M5:R5" si="7">L5*1.3</f>
        <v>49.842000000000006</v>
      </c>
      <c r="N5" s="3">
        <f t="shared" ref="N5:R5" si="8">M5/0.8</f>
        <v>62.302500000000002</v>
      </c>
      <c r="O5" s="7">
        <f t="shared" ref="O5:O33" ca="1" si="9">C5*(1+(RANDBETWEEN(-3,3)/10))</f>
        <v>29.872000000000003</v>
      </c>
      <c r="P5" s="7">
        <f t="shared" ca="1" si="4"/>
        <v>48.542000000000009</v>
      </c>
      <c r="Q5" s="7">
        <f t="shared" ca="1" si="4"/>
        <v>66.745250000000013</v>
      </c>
      <c r="R5" s="7">
        <f t="shared" ca="1" si="4"/>
        <v>44.808</v>
      </c>
      <c r="S5" s="17">
        <f t="shared" ref="S5:S13" ca="1" si="10">RANDBETWEEN(-0.3,0.3)</f>
        <v>0</v>
      </c>
    </row>
    <row r="6" spans="1:19">
      <c r="B6" s="6" t="s">
        <v>3</v>
      </c>
      <c r="C6" s="7">
        <v>400</v>
      </c>
      <c r="D6" s="3">
        <f>C6/0.8</f>
        <v>500</v>
      </c>
      <c r="E6" s="3">
        <f>D6*1.3</f>
        <v>650</v>
      </c>
      <c r="F6" s="7">
        <v>400</v>
      </c>
      <c r="G6" s="3">
        <f>F6/0.8</f>
        <v>500</v>
      </c>
      <c r="H6" s="3">
        <f>G6*1.3</f>
        <v>650</v>
      </c>
      <c r="I6" s="7">
        <v>401</v>
      </c>
      <c r="J6" s="3">
        <f t="shared" ref="J6:R6" si="11">I6/0.8</f>
        <v>501.25</v>
      </c>
      <c r="K6" s="3">
        <f t="shared" ref="K6:R6" si="12">J6*1.3</f>
        <v>651.625</v>
      </c>
      <c r="L6" s="7">
        <v>401</v>
      </c>
      <c r="M6" s="3">
        <f t="shared" ref="M6:R6" si="13">L6/0.8</f>
        <v>501.25</v>
      </c>
      <c r="N6" s="3">
        <f t="shared" ref="N6:R6" si="14">M6*1.3</f>
        <v>651.625</v>
      </c>
      <c r="O6" s="7">
        <f t="shared" ca="1" si="9"/>
        <v>360</v>
      </c>
      <c r="P6" s="7">
        <f t="shared" ca="1" si="4"/>
        <v>600</v>
      </c>
      <c r="Q6" s="7">
        <f t="shared" ca="1" si="4"/>
        <v>650</v>
      </c>
      <c r="R6" s="7">
        <f t="shared" ca="1" si="4"/>
        <v>320</v>
      </c>
      <c r="S6" s="17">
        <f t="shared" ca="1" si="10"/>
        <v>0</v>
      </c>
    </row>
    <row r="7" spans="1:19">
      <c r="B7" s="6" t="s">
        <v>4</v>
      </c>
      <c r="C7" s="7">
        <v>26654.799999999999</v>
      </c>
      <c r="D7" s="3">
        <f>C7*1.3</f>
        <v>34651.24</v>
      </c>
      <c r="E7" s="3">
        <f>D7/0.8</f>
        <v>43314.049999999996</v>
      </c>
      <c r="F7" s="7">
        <v>26654.799999999999</v>
      </c>
      <c r="G7" s="3">
        <f>F7*1.3</f>
        <v>34651.24</v>
      </c>
      <c r="H7" s="3">
        <f>G7/0.8</f>
        <v>43314.049999999996</v>
      </c>
      <c r="I7" s="7">
        <v>26655.8</v>
      </c>
      <c r="J7" s="3">
        <f t="shared" ref="J7:R7" si="15">I7*1.3</f>
        <v>34652.54</v>
      </c>
      <c r="K7" s="3">
        <f t="shared" ref="K7:R7" si="16">J7/0.8</f>
        <v>43315.674999999996</v>
      </c>
      <c r="L7" s="7">
        <v>26655.8</v>
      </c>
      <c r="M7" s="3">
        <f t="shared" ref="M7:R7" si="17">L7*1.3</f>
        <v>34652.54</v>
      </c>
      <c r="N7" s="3">
        <f t="shared" ref="N7:R7" si="18">M7/0.8</f>
        <v>43315.674999999996</v>
      </c>
      <c r="O7" s="7">
        <f t="shared" ca="1" si="9"/>
        <v>29320.280000000002</v>
      </c>
      <c r="P7" s="7">
        <f t="shared" ca="1" si="4"/>
        <v>24255.867999999999</v>
      </c>
      <c r="Q7" s="7">
        <f t="shared" ca="1" si="4"/>
        <v>38982.644999999997</v>
      </c>
      <c r="R7" s="7">
        <f t="shared" ca="1" si="4"/>
        <v>26654.799999999999</v>
      </c>
      <c r="S7" s="17"/>
    </row>
    <row r="8" spans="1:19">
      <c r="B8" s="6" t="s">
        <v>5</v>
      </c>
      <c r="C8" s="7">
        <v>1282.53</v>
      </c>
      <c r="D8" s="3">
        <f>C8/0.8</f>
        <v>1603.1624999999999</v>
      </c>
      <c r="E8" s="3">
        <f>D8*1.3</f>
        <v>2084.1112499999999</v>
      </c>
      <c r="F8" s="7">
        <v>1282.53</v>
      </c>
      <c r="G8" s="3">
        <f>F8/0.8</f>
        <v>1603.1624999999999</v>
      </c>
      <c r="H8" s="3">
        <f>G8*1.3</f>
        <v>2084.1112499999999</v>
      </c>
      <c r="I8" s="7">
        <v>1283.53</v>
      </c>
      <c r="J8" s="3">
        <f t="shared" ref="J8:R8" si="19">I8/0.8</f>
        <v>1604.4124999999999</v>
      </c>
      <c r="K8" s="3">
        <f t="shared" ref="K8:R8" si="20">J8*1.3</f>
        <v>2085.7362499999999</v>
      </c>
      <c r="L8" s="7">
        <v>1283.53</v>
      </c>
      <c r="M8" s="3">
        <f t="shared" ref="M8:R8" si="21">L8/0.8</f>
        <v>1604.4124999999999</v>
      </c>
      <c r="N8" s="3">
        <f t="shared" ref="N8:R8" si="22">M8*1.3</f>
        <v>2085.7362499999999</v>
      </c>
      <c r="O8" s="7">
        <f t="shared" ca="1" si="9"/>
        <v>1154.277</v>
      </c>
      <c r="P8" s="7">
        <f t="shared" ca="1" si="4"/>
        <v>1442.8462500000001</v>
      </c>
      <c r="Q8" s="7">
        <f t="shared" ca="1" si="4"/>
        <v>2292.522375</v>
      </c>
      <c r="R8" s="7">
        <f t="shared" ca="1" si="4"/>
        <v>1026.0240000000001</v>
      </c>
      <c r="S8" s="17"/>
    </row>
    <row r="9" spans="1:19">
      <c r="B9" s="6" t="s">
        <v>6</v>
      </c>
      <c r="C9" s="7">
        <v>6051.13</v>
      </c>
      <c r="D9" s="3">
        <f>C9*1.3</f>
        <v>7866.4690000000001</v>
      </c>
      <c r="E9" s="3">
        <f>D9/0.8</f>
        <v>9833.0862500000003</v>
      </c>
      <c r="F9" s="7">
        <v>6051.13</v>
      </c>
      <c r="G9" s="3">
        <f>F9*1.3</f>
        <v>7866.4690000000001</v>
      </c>
      <c r="H9" s="3">
        <f>G9/0.8</f>
        <v>9833.0862500000003</v>
      </c>
      <c r="I9" s="7">
        <v>6052.13</v>
      </c>
      <c r="J9" s="3">
        <f t="shared" ref="J9:R9" si="23">I9*1.3</f>
        <v>7867.7690000000002</v>
      </c>
      <c r="K9" s="3">
        <f t="shared" ref="K9:R9" si="24">J9/0.8</f>
        <v>9834.7112500000003</v>
      </c>
      <c r="L9" s="7">
        <v>6052.13</v>
      </c>
      <c r="M9" s="3">
        <f t="shared" ref="M9:R9" si="25">L9*1.3</f>
        <v>7867.7690000000002</v>
      </c>
      <c r="N9" s="3">
        <f t="shared" ref="N9:R9" si="26">M9/0.8</f>
        <v>9834.7112500000003</v>
      </c>
      <c r="O9" s="7">
        <f t="shared" ca="1" si="9"/>
        <v>7866.4690000000001</v>
      </c>
      <c r="P9" s="7">
        <f t="shared" ca="1" si="4"/>
        <v>8653.1159000000007</v>
      </c>
      <c r="Q9" s="7">
        <f t="shared" ca="1" si="4"/>
        <v>8849.7776250000006</v>
      </c>
      <c r="R9" s="7">
        <f t="shared" ca="1" si="4"/>
        <v>5446.0169999999998</v>
      </c>
      <c r="S9" s="17"/>
    </row>
    <row r="10" spans="1:19">
      <c r="B10" s="6" t="s">
        <v>7</v>
      </c>
      <c r="C10" s="7">
        <v>370.96</v>
      </c>
      <c r="D10" s="3">
        <f>C10/0.8</f>
        <v>463.69999999999993</v>
      </c>
      <c r="E10" s="3">
        <f>D10*1.3</f>
        <v>602.80999999999995</v>
      </c>
      <c r="F10" s="7">
        <v>370.96</v>
      </c>
      <c r="G10" s="3">
        <f>F10/0.8</f>
        <v>463.69999999999993</v>
      </c>
      <c r="H10" s="3">
        <f>G10*1.3</f>
        <v>602.80999999999995</v>
      </c>
      <c r="I10" s="7">
        <v>371.96</v>
      </c>
      <c r="J10" s="3">
        <f t="shared" ref="J10:R10" si="27">I10/0.8</f>
        <v>464.94999999999993</v>
      </c>
      <c r="K10" s="3">
        <f t="shared" ref="K10:R10" si="28">J10*1.3</f>
        <v>604.43499999999995</v>
      </c>
      <c r="L10" s="7">
        <v>371.96</v>
      </c>
      <c r="M10" s="3">
        <f t="shared" ref="M10:R10" si="29">L10/0.8</f>
        <v>464.94999999999993</v>
      </c>
      <c r="N10" s="3">
        <f t="shared" ref="N10:R10" si="30">M10*1.3</f>
        <v>604.43499999999995</v>
      </c>
      <c r="O10" s="7">
        <f t="shared" ca="1" si="9"/>
        <v>482.24799999999999</v>
      </c>
      <c r="P10" s="7">
        <f t="shared" ca="1" si="4"/>
        <v>370.96</v>
      </c>
      <c r="Q10" s="7">
        <f t="shared" ca="1" si="4"/>
        <v>602.80999999999995</v>
      </c>
      <c r="R10" s="7">
        <f t="shared" ca="1" si="4"/>
        <v>296.76799999999997</v>
      </c>
      <c r="S10" s="17"/>
    </row>
    <row r="11" spans="1:19">
      <c r="B11" s="6" t="s">
        <v>8</v>
      </c>
      <c r="C11" s="7">
        <v>65.41</v>
      </c>
      <c r="D11" s="3">
        <f>C11*1.3</f>
        <v>85.033000000000001</v>
      </c>
      <c r="E11" s="3">
        <f>D11/0.8</f>
        <v>106.29124999999999</v>
      </c>
      <c r="F11" s="7">
        <v>65.41</v>
      </c>
      <c r="G11" s="3">
        <f>F11*1.3</f>
        <v>85.033000000000001</v>
      </c>
      <c r="H11" s="3">
        <f>G11/0.8</f>
        <v>106.29124999999999</v>
      </c>
      <c r="I11" s="7">
        <v>66.41</v>
      </c>
      <c r="J11" s="3">
        <f t="shared" ref="J11:R11" si="31">I11*1.3</f>
        <v>86.332999999999998</v>
      </c>
      <c r="K11" s="3">
        <f t="shared" ref="K11:R11" si="32">J11/0.8</f>
        <v>107.91624999999999</v>
      </c>
      <c r="L11" s="7">
        <v>66.41</v>
      </c>
      <c r="M11" s="3">
        <f t="shared" ref="M11:R11" si="33">L11*1.3</f>
        <v>86.332999999999998</v>
      </c>
      <c r="N11" s="3">
        <f t="shared" ref="N11:R11" si="34">M11/0.8</f>
        <v>107.91624999999999</v>
      </c>
      <c r="O11" s="7">
        <f t="shared" ca="1" si="9"/>
        <v>45.786999999999992</v>
      </c>
      <c r="P11" s="7">
        <f t="shared" ca="1" si="4"/>
        <v>110.5429</v>
      </c>
      <c r="Q11" s="7">
        <f t="shared" ca="1" si="4"/>
        <v>116.92037499999999</v>
      </c>
      <c r="R11" s="7">
        <f t="shared" ca="1" si="4"/>
        <v>65.41</v>
      </c>
      <c r="S11" s="17"/>
    </row>
    <row r="12" spans="1:19">
      <c r="B12" s="6" t="s">
        <v>9</v>
      </c>
      <c r="C12" s="7">
        <v>3950.05</v>
      </c>
      <c r="D12" s="3">
        <f>C12/0.8</f>
        <v>4937.5625</v>
      </c>
      <c r="E12" s="3">
        <f>D12*1.3</f>
        <v>6418.8312500000002</v>
      </c>
      <c r="F12" s="7">
        <v>3950.05</v>
      </c>
      <c r="G12" s="3">
        <f>F12/0.8</f>
        <v>4937.5625</v>
      </c>
      <c r="H12" s="3">
        <f>G12*1.3</f>
        <v>6418.8312500000002</v>
      </c>
      <c r="I12" s="7">
        <v>3951.05</v>
      </c>
      <c r="J12" s="3">
        <f t="shared" ref="J12:R12" si="35">I12/0.8</f>
        <v>4938.8125</v>
      </c>
      <c r="K12" s="3">
        <f t="shared" ref="K12:R12" si="36">J12*1.3</f>
        <v>6420.4562500000002</v>
      </c>
      <c r="L12" s="7">
        <v>3951.05</v>
      </c>
      <c r="M12" s="3">
        <f t="shared" ref="M12:R12" si="37">L12/0.8</f>
        <v>4938.8125</v>
      </c>
      <c r="N12" s="3">
        <f t="shared" ref="N12:R12" si="38">M12*1.3</f>
        <v>6420.4562500000002</v>
      </c>
      <c r="O12" s="7">
        <f t="shared" ca="1" si="9"/>
        <v>4740.0600000000004</v>
      </c>
      <c r="P12" s="7">
        <f t="shared" ca="1" si="4"/>
        <v>6418.8312500000002</v>
      </c>
      <c r="Q12" s="7">
        <f t="shared" ca="1" si="4"/>
        <v>6418.8312500000002</v>
      </c>
      <c r="R12" s="7">
        <f t="shared" ca="1" si="4"/>
        <v>4740.0600000000004</v>
      </c>
      <c r="S12" s="17"/>
    </row>
    <row r="13" spans="1:19">
      <c r="B13" s="6" t="s">
        <v>10</v>
      </c>
      <c r="C13" s="7">
        <v>11697</v>
      </c>
      <c r="D13" s="3">
        <f>C13*1.3</f>
        <v>15206.1</v>
      </c>
      <c r="E13" s="3">
        <f>D13/0.8</f>
        <v>19007.625</v>
      </c>
      <c r="F13" s="7">
        <v>11697</v>
      </c>
      <c r="G13" s="3">
        <f>F13*1.3</f>
        <v>15206.1</v>
      </c>
      <c r="H13" s="3">
        <f>G13/0.8</f>
        <v>19007.625</v>
      </c>
      <c r="I13" s="7">
        <v>11698</v>
      </c>
      <c r="J13" s="3">
        <f t="shared" ref="J13:R13" si="39">I13*1.3</f>
        <v>15207.4</v>
      </c>
      <c r="K13" s="3">
        <f t="shared" ref="K13:R13" si="40">J13/0.8</f>
        <v>19009.25</v>
      </c>
      <c r="L13" s="7">
        <v>11698</v>
      </c>
      <c r="M13" s="3">
        <f t="shared" ref="M13:R13" si="41">L13*1.3</f>
        <v>15207.4</v>
      </c>
      <c r="N13" s="3">
        <f t="shared" ref="N13:R13" si="42">M13/0.8</f>
        <v>19009.25</v>
      </c>
      <c r="O13" s="7">
        <f t="shared" ca="1" si="9"/>
        <v>12866.7</v>
      </c>
      <c r="P13" s="7">
        <f t="shared" ca="1" si="4"/>
        <v>18247.32</v>
      </c>
      <c r="Q13" s="7">
        <f t="shared" ca="1" si="4"/>
        <v>13305.3375</v>
      </c>
      <c r="R13" s="7">
        <f t="shared" ca="1" si="4"/>
        <v>11697</v>
      </c>
      <c r="S13" s="17"/>
    </row>
    <row r="14" spans="1:19">
      <c r="B14" s="6" t="s">
        <v>11</v>
      </c>
      <c r="C14" s="7">
        <v>1184.8699999999999</v>
      </c>
      <c r="D14" s="3">
        <f>C14/0.8</f>
        <v>1481.0874999999999</v>
      </c>
      <c r="E14" s="3">
        <f>D14*1.3</f>
        <v>1925.4137499999999</v>
      </c>
      <c r="F14" s="7">
        <v>1184.8699999999999</v>
      </c>
      <c r="G14" s="3">
        <f>F14/0.8</f>
        <v>1481.0874999999999</v>
      </c>
      <c r="H14" s="3">
        <f>G14*1.3</f>
        <v>1925.4137499999999</v>
      </c>
      <c r="I14" s="7">
        <v>1185.8699999999999</v>
      </c>
      <c r="J14" s="3">
        <f t="shared" ref="J14:R14" si="43">I14/0.8</f>
        <v>1482.3374999999999</v>
      </c>
      <c r="K14" s="3">
        <f t="shared" ref="K14:R14" si="44">J14*1.3</f>
        <v>1927.0387499999999</v>
      </c>
      <c r="L14" s="7">
        <v>1185.8699999999999</v>
      </c>
      <c r="M14" s="3">
        <f t="shared" ref="M14:R14" si="45">L14/0.8</f>
        <v>1482.3374999999999</v>
      </c>
      <c r="N14" s="3">
        <f t="shared" ref="N14:R14" si="46">M14*1.3</f>
        <v>1927.0387499999999</v>
      </c>
      <c r="O14" s="7">
        <f t="shared" ca="1" si="9"/>
        <v>947.89599999999996</v>
      </c>
      <c r="P14" s="7">
        <f t="shared" ca="1" si="4"/>
        <v>1332.97875</v>
      </c>
      <c r="Q14" s="7">
        <f t="shared" ca="1" si="4"/>
        <v>2503.037875</v>
      </c>
      <c r="R14" s="7">
        <f t="shared" ca="1" si="4"/>
        <v>1540.3309999999999</v>
      </c>
    </row>
    <row r="15" spans="1:19">
      <c r="B15" s="6" t="s">
        <v>12</v>
      </c>
      <c r="C15" s="7">
        <v>90</v>
      </c>
      <c r="D15" s="3">
        <f>C15*1.3</f>
        <v>117</v>
      </c>
      <c r="E15" s="3">
        <f>D15/0.8</f>
        <v>146.25</v>
      </c>
      <c r="F15" s="7">
        <v>90</v>
      </c>
      <c r="G15" s="3">
        <f>F15*1.3</f>
        <v>117</v>
      </c>
      <c r="H15" s="3">
        <f>G15/0.8</f>
        <v>146.25</v>
      </c>
      <c r="I15" s="7">
        <v>91</v>
      </c>
      <c r="J15" s="3">
        <f t="shared" ref="J15:R15" si="47">I15*1.3</f>
        <v>118.3</v>
      </c>
      <c r="K15" s="3">
        <f t="shared" ref="K15:R15" si="48">J15/0.8</f>
        <v>147.875</v>
      </c>
      <c r="L15" s="7">
        <v>91</v>
      </c>
      <c r="M15" s="3">
        <f t="shared" ref="M15:R15" si="49">L15*1.3</f>
        <v>118.3</v>
      </c>
      <c r="N15" s="3">
        <f t="shared" ref="N15:R15" si="50">M15/0.8</f>
        <v>147.875</v>
      </c>
      <c r="O15" s="7">
        <f t="shared" ca="1" si="9"/>
        <v>99.000000000000014</v>
      </c>
      <c r="P15" s="7">
        <f t="shared" ca="1" si="4"/>
        <v>105.3</v>
      </c>
      <c r="Q15" s="7">
        <f t="shared" ca="1" si="4"/>
        <v>146.25</v>
      </c>
      <c r="R15" s="7">
        <f t="shared" ca="1" si="4"/>
        <v>90</v>
      </c>
    </row>
    <row r="16" spans="1:19">
      <c r="B16" s="6" t="s">
        <v>13</v>
      </c>
      <c r="C16" s="7">
        <v>21010.25</v>
      </c>
      <c r="D16" s="3">
        <f>C16/0.8</f>
        <v>26262.8125</v>
      </c>
      <c r="E16" s="3">
        <f>D16*1.3</f>
        <v>34141.65625</v>
      </c>
      <c r="F16" s="7">
        <v>21010.25</v>
      </c>
      <c r="G16" s="3">
        <f>F16/0.8</f>
        <v>26262.8125</v>
      </c>
      <c r="H16" s="3">
        <f>G16*1.3</f>
        <v>34141.65625</v>
      </c>
      <c r="I16" s="7">
        <v>21011.25</v>
      </c>
      <c r="J16" s="3">
        <f t="shared" ref="J16:R16" si="51">I16/0.8</f>
        <v>26264.0625</v>
      </c>
      <c r="K16" s="3">
        <f t="shared" ref="K16:R16" si="52">J16*1.3</f>
        <v>34143.28125</v>
      </c>
      <c r="L16" s="7">
        <v>21011.25</v>
      </c>
      <c r="M16" s="3">
        <f t="shared" ref="M16:R16" si="53">L16/0.8</f>
        <v>26264.0625</v>
      </c>
      <c r="N16" s="3">
        <f t="shared" ref="N16:R16" si="54">M16*1.3</f>
        <v>34143.28125</v>
      </c>
      <c r="O16" s="7">
        <f t="shared" ca="1" si="9"/>
        <v>18909.225000000002</v>
      </c>
      <c r="P16" s="7">
        <f t="shared" ca="1" si="4"/>
        <v>31515.375</v>
      </c>
      <c r="Q16" s="7">
        <f t="shared" ca="1" si="4"/>
        <v>44384.153125000004</v>
      </c>
      <c r="R16" s="7">
        <f t="shared" ca="1" si="4"/>
        <v>14707.174999999999</v>
      </c>
    </row>
    <row r="17" spans="2:18">
      <c r="B17" s="6" t="s">
        <v>14</v>
      </c>
      <c r="C17" s="7">
        <v>6861.83</v>
      </c>
      <c r="D17" s="3">
        <f>C17*1.3</f>
        <v>8920.3790000000008</v>
      </c>
      <c r="E17" s="3">
        <f>D17/0.8</f>
        <v>11150.473750000001</v>
      </c>
      <c r="F17" s="7">
        <v>6861.83</v>
      </c>
      <c r="G17" s="3">
        <f>F17*1.3</f>
        <v>8920.3790000000008</v>
      </c>
      <c r="H17" s="3">
        <f>G17/0.8</f>
        <v>11150.473750000001</v>
      </c>
      <c r="I17" s="7">
        <v>6862.83</v>
      </c>
      <c r="J17" s="3">
        <f t="shared" ref="J17:R17" si="55">I17*1.3</f>
        <v>8921.6790000000001</v>
      </c>
      <c r="K17" s="3">
        <f t="shared" ref="K17:R17" si="56">J17/0.8</f>
        <v>11152.098749999999</v>
      </c>
      <c r="L17" s="7">
        <v>6862.83</v>
      </c>
      <c r="M17" s="3">
        <f t="shared" ref="M17:R17" si="57">L17*1.3</f>
        <v>8921.6790000000001</v>
      </c>
      <c r="N17" s="3">
        <f t="shared" ref="N17:R17" si="58">M17/0.8</f>
        <v>11152.098749999999</v>
      </c>
      <c r="O17" s="7">
        <f t="shared" ca="1" si="9"/>
        <v>6175.6469999999999</v>
      </c>
      <c r="P17" s="7">
        <f t="shared" ca="1" si="4"/>
        <v>6244.2653</v>
      </c>
      <c r="Q17" s="7">
        <f t="shared" ca="1" si="4"/>
        <v>7805.3316249999998</v>
      </c>
      <c r="R17" s="7">
        <f t="shared" ca="1" si="4"/>
        <v>8234.1959999999999</v>
      </c>
    </row>
    <row r="18" spans="2:18">
      <c r="B18" s="6" t="s">
        <v>15</v>
      </c>
      <c r="C18" s="7">
        <v>5789.74</v>
      </c>
      <c r="D18" s="3">
        <f>C18/0.8</f>
        <v>7237.1749999999993</v>
      </c>
      <c r="E18" s="3">
        <f>D18*1.3</f>
        <v>9408.3274999999994</v>
      </c>
      <c r="F18" s="7">
        <v>5789.74</v>
      </c>
      <c r="G18" s="3">
        <f>F18/0.8</f>
        <v>7237.1749999999993</v>
      </c>
      <c r="H18" s="3">
        <f>G18*1.3</f>
        <v>9408.3274999999994</v>
      </c>
      <c r="I18" s="7">
        <v>5790.74</v>
      </c>
      <c r="J18" s="3">
        <f t="shared" ref="J18:R18" si="59">I18/0.8</f>
        <v>7238.4249999999993</v>
      </c>
      <c r="K18" s="3">
        <f t="shared" ref="K18:R18" si="60">J18*1.3</f>
        <v>9409.9524999999994</v>
      </c>
      <c r="L18" s="7">
        <v>5790.74</v>
      </c>
      <c r="M18" s="3">
        <f t="shared" ref="M18:R18" si="61">L18/0.8</f>
        <v>7238.4249999999993</v>
      </c>
      <c r="N18" s="3">
        <f t="shared" ref="N18:R18" si="62">M18*1.3</f>
        <v>9409.9524999999994</v>
      </c>
      <c r="O18" s="7">
        <f t="shared" ca="1" si="9"/>
        <v>7526.6620000000003</v>
      </c>
      <c r="P18" s="7">
        <f t="shared" ca="1" si="4"/>
        <v>8684.6099999999988</v>
      </c>
      <c r="Q18" s="7">
        <f t="shared" ca="1" si="4"/>
        <v>11289.992999999999</v>
      </c>
      <c r="R18" s="7">
        <f t="shared" ca="1" si="4"/>
        <v>6947.6879999999992</v>
      </c>
    </row>
    <row r="19" spans="2:18">
      <c r="B19" s="6" t="s">
        <v>16</v>
      </c>
      <c r="C19" s="7">
        <v>391.5</v>
      </c>
      <c r="D19" s="3">
        <f>C19*1.3</f>
        <v>508.95000000000005</v>
      </c>
      <c r="E19" s="3">
        <f>D19/0.8</f>
        <v>636.1875</v>
      </c>
      <c r="F19" s="7">
        <v>391.5</v>
      </c>
      <c r="G19" s="3">
        <f>F19*1.3</f>
        <v>508.95000000000005</v>
      </c>
      <c r="H19" s="3">
        <f>G19/0.8</f>
        <v>636.1875</v>
      </c>
      <c r="I19" s="7">
        <v>392.5</v>
      </c>
      <c r="J19" s="3">
        <f t="shared" ref="J19:R19" si="63">I19*1.3</f>
        <v>510.25</v>
      </c>
      <c r="K19" s="3">
        <f t="shared" ref="K19:R19" si="64">J19/0.8</f>
        <v>637.8125</v>
      </c>
      <c r="L19" s="7">
        <v>392.5</v>
      </c>
      <c r="M19" s="3">
        <f t="shared" ref="M19:R19" si="65">L19*1.3</f>
        <v>510.25</v>
      </c>
      <c r="N19" s="3">
        <f t="shared" ref="N19:R19" si="66">M19/0.8</f>
        <v>637.8125</v>
      </c>
      <c r="O19" s="7">
        <f t="shared" ca="1" si="9"/>
        <v>313.20000000000005</v>
      </c>
      <c r="P19" s="7">
        <f t="shared" ca="1" si="4"/>
        <v>458.05500000000006</v>
      </c>
      <c r="Q19" s="7">
        <f t="shared" ca="1" si="4"/>
        <v>699.80625000000009</v>
      </c>
      <c r="R19" s="7">
        <f t="shared" ca="1" si="4"/>
        <v>313.20000000000005</v>
      </c>
    </row>
    <row r="20" spans="2:18">
      <c r="B20" s="6" t="s">
        <v>17</v>
      </c>
      <c r="C20" s="7">
        <v>172000</v>
      </c>
      <c r="D20" s="3">
        <f>C20/0.8</f>
        <v>215000</v>
      </c>
      <c r="E20" s="3">
        <f>D20*1.3</f>
        <v>279500</v>
      </c>
      <c r="F20" s="7">
        <v>172000</v>
      </c>
      <c r="G20" s="3">
        <f>F20/0.8</f>
        <v>215000</v>
      </c>
      <c r="H20" s="3">
        <f>G20*1.3</f>
        <v>279500</v>
      </c>
      <c r="I20" s="7">
        <v>172001</v>
      </c>
      <c r="J20" s="3">
        <f t="shared" ref="J20:R20" si="67">I20/0.8</f>
        <v>215001.25</v>
      </c>
      <c r="K20" s="3">
        <f t="shared" ref="K20:R20" si="68">J20*1.3</f>
        <v>279501.625</v>
      </c>
      <c r="L20" s="7">
        <v>172001</v>
      </c>
      <c r="M20" s="3">
        <f t="shared" ref="M20:R20" si="69">L20/0.8</f>
        <v>215001.25</v>
      </c>
      <c r="N20" s="3">
        <f t="shared" ref="N20:R20" si="70">M20*1.3</f>
        <v>279501.625</v>
      </c>
      <c r="O20" s="7">
        <f t="shared" ca="1" si="9"/>
        <v>189200.00000000003</v>
      </c>
      <c r="P20" s="7">
        <f t="shared" ref="P20:P33" ca="1" si="71">D20*(1+(RANDBETWEEN(-3,3)/10))</f>
        <v>279500</v>
      </c>
      <c r="Q20" s="7">
        <f t="shared" ref="Q20:Q33" ca="1" si="72">E20*(1+(RANDBETWEEN(-3,3)/10))</f>
        <v>223600</v>
      </c>
      <c r="R20" s="7">
        <f t="shared" ref="R20:R33" ca="1" si="73">F20*(1+(RANDBETWEEN(-3,3)/10))</f>
        <v>137600</v>
      </c>
    </row>
    <row r="21" spans="2:18">
      <c r="B21" s="6" t="s">
        <v>18</v>
      </c>
      <c r="C21" s="7">
        <v>-21.34</v>
      </c>
      <c r="D21" s="3">
        <f>C21*1.3</f>
        <v>-27.742000000000001</v>
      </c>
      <c r="E21" s="3">
        <f>D21/0.8</f>
        <v>-34.677500000000002</v>
      </c>
      <c r="F21" s="7">
        <v>-21.34</v>
      </c>
      <c r="G21" s="3">
        <f>F21*1.3</f>
        <v>-27.742000000000001</v>
      </c>
      <c r="H21" s="3">
        <f>G21/0.8</f>
        <v>-34.677500000000002</v>
      </c>
      <c r="I21" s="7">
        <v>-20.34</v>
      </c>
      <c r="J21" s="3">
        <f t="shared" ref="J21:R21" si="74">I21*1.3</f>
        <v>-26.442</v>
      </c>
      <c r="K21" s="3">
        <f t="shared" ref="K21:R21" si="75">J21/0.8</f>
        <v>-33.052499999999995</v>
      </c>
      <c r="L21" s="7">
        <v>-20.34</v>
      </c>
      <c r="M21" s="3">
        <f t="shared" ref="M21:R21" si="76">L21*1.3</f>
        <v>-26.442</v>
      </c>
      <c r="N21" s="3">
        <f t="shared" ref="N21:R21" si="77">M21/0.8</f>
        <v>-33.052499999999995</v>
      </c>
      <c r="O21" s="7">
        <f t="shared" ca="1" si="9"/>
        <v>-27.742000000000001</v>
      </c>
      <c r="P21" s="7">
        <f t="shared" ca="1" si="71"/>
        <v>-30.516200000000005</v>
      </c>
      <c r="Q21" s="7">
        <f t="shared" ca="1" si="72"/>
        <v>-38.145250000000004</v>
      </c>
      <c r="R21" s="7">
        <f t="shared" ca="1" si="73"/>
        <v>-14.937999999999999</v>
      </c>
    </row>
    <row r="22" spans="2:18">
      <c r="B22" s="6" t="s">
        <v>19</v>
      </c>
      <c r="C22" s="7">
        <v>1261.22</v>
      </c>
      <c r="D22" s="3">
        <f>C22/0.8</f>
        <v>1576.5249999999999</v>
      </c>
      <c r="E22" s="3">
        <f>D22*1.3</f>
        <v>2049.4825000000001</v>
      </c>
      <c r="F22" s="7">
        <v>1261.22</v>
      </c>
      <c r="G22" s="3">
        <f>F22/0.8</f>
        <v>1576.5249999999999</v>
      </c>
      <c r="H22" s="3">
        <f>G22*1.3</f>
        <v>2049.4825000000001</v>
      </c>
      <c r="I22" s="7">
        <v>1262.22</v>
      </c>
      <c r="J22" s="3">
        <f t="shared" ref="J22:R22" si="78">I22/0.8</f>
        <v>1577.7749999999999</v>
      </c>
      <c r="K22" s="3">
        <f t="shared" ref="K22:R22" si="79">J22*1.3</f>
        <v>2051.1075000000001</v>
      </c>
      <c r="L22" s="7">
        <v>1262.22</v>
      </c>
      <c r="M22" s="3">
        <f t="shared" ref="M22:R22" si="80">L22/0.8</f>
        <v>1577.7749999999999</v>
      </c>
      <c r="N22" s="3">
        <f t="shared" ref="N22:R22" si="81">M22*1.3</f>
        <v>2051.1075000000001</v>
      </c>
      <c r="O22" s="7">
        <f t="shared" ca="1" si="9"/>
        <v>1387.3420000000001</v>
      </c>
      <c r="P22" s="7">
        <f t="shared" ca="1" si="71"/>
        <v>1261.22</v>
      </c>
      <c r="Q22" s="7">
        <f t="shared" ca="1" si="72"/>
        <v>2049.4825000000001</v>
      </c>
      <c r="R22" s="7">
        <f t="shared" ca="1" si="73"/>
        <v>1513.4639999999999</v>
      </c>
    </row>
    <row r="23" spans="2:18">
      <c r="B23" s="6" t="s">
        <v>20</v>
      </c>
      <c r="C23" s="7">
        <v>43575.12</v>
      </c>
      <c r="D23" s="3">
        <f>C23*1.3</f>
        <v>56647.656000000003</v>
      </c>
      <c r="E23" s="3">
        <f>D23/0.8</f>
        <v>70809.569999999992</v>
      </c>
      <c r="F23" s="7">
        <v>43575.12</v>
      </c>
      <c r="G23" s="3">
        <f>F23*1.3</f>
        <v>56647.656000000003</v>
      </c>
      <c r="H23" s="3">
        <f>G23/0.8</f>
        <v>70809.569999999992</v>
      </c>
      <c r="I23" s="7">
        <v>43576.12</v>
      </c>
      <c r="J23" s="3">
        <f t="shared" ref="J23:R23" si="82">I23*1.3</f>
        <v>56648.956000000006</v>
      </c>
      <c r="K23" s="3">
        <f t="shared" ref="K23:R23" si="83">J23/0.8</f>
        <v>70811.195000000007</v>
      </c>
      <c r="L23" s="7">
        <v>43576.12</v>
      </c>
      <c r="M23" s="3">
        <f t="shared" ref="M23:R23" si="84">L23*1.3</f>
        <v>56648.956000000006</v>
      </c>
      <c r="N23" s="3">
        <f t="shared" ref="N23:R23" si="85">M23/0.8</f>
        <v>70811.195000000007</v>
      </c>
      <c r="O23" s="7">
        <f t="shared" ca="1" si="9"/>
        <v>43575.12</v>
      </c>
      <c r="P23" s="7">
        <f t="shared" ca="1" si="71"/>
        <v>56647.656000000003</v>
      </c>
      <c r="Q23" s="7">
        <f t="shared" ca="1" si="72"/>
        <v>84971.483999999982</v>
      </c>
      <c r="R23" s="7">
        <f t="shared" ca="1" si="73"/>
        <v>43575.12</v>
      </c>
    </row>
    <row r="24" spans="2:18">
      <c r="B24" s="6" t="s">
        <v>21</v>
      </c>
      <c r="C24" s="7">
        <v>13850</v>
      </c>
      <c r="D24" s="3">
        <f>C24/0.8</f>
        <v>17312.5</v>
      </c>
      <c r="E24" s="3">
        <f>D24*1.3</f>
        <v>22506.25</v>
      </c>
      <c r="F24" s="7">
        <v>13850</v>
      </c>
      <c r="G24" s="3">
        <f>F24/0.8</f>
        <v>17312.5</v>
      </c>
      <c r="H24" s="3">
        <f>G24*1.3</f>
        <v>22506.25</v>
      </c>
      <c r="I24" s="7">
        <v>13851</v>
      </c>
      <c r="J24" s="3">
        <f t="shared" ref="J24:R24" si="86">I24/0.8</f>
        <v>17313.75</v>
      </c>
      <c r="K24" s="3">
        <f t="shared" ref="K24:R24" si="87">J24*1.3</f>
        <v>22507.875</v>
      </c>
      <c r="L24" s="7">
        <v>13851</v>
      </c>
      <c r="M24" s="3">
        <f t="shared" ref="M24:R24" si="88">L24/0.8</f>
        <v>17313.75</v>
      </c>
      <c r="N24" s="3">
        <f t="shared" ref="N24:R24" si="89">M24*1.3</f>
        <v>22507.875</v>
      </c>
      <c r="O24" s="7">
        <f t="shared" ca="1" si="9"/>
        <v>15235.000000000002</v>
      </c>
      <c r="P24" s="7">
        <f t="shared" ca="1" si="71"/>
        <v>15581.25</v>
      </c>
      <c r="Q24" s="7">
        <f t="shared" ca="1" si="72"/>
        <v>22506.25</v>
      </c>
      <c r="R24" s="7">
        <f t="shared" ca="1" si="73"/>
        <v>11080</v>
      </c>
    </row>
    <row r="25" spans="2:18">
      <c r="B25" s="6" t="s">
        <v>22</v>
      </c>
      <c r="C25" s="7">
        <v>595</v>
      </c>
      <c r="D25" s="3">
        <f>C25*1.3</f>
        <v>773.5</v>
      </c>
      <c r="E25" s="3">
        <f>D25/0.8</f>
        <v>966.875</v>
      </c>
      <c r="F25" s="7">
        <v>595</v>
      </c>
      <c r="G25" s="3">
        <f>F25*1.3</f>
        <v>773.5</v>
      </c>
      <c r="H25" s="3">
        <f>G25/0.8</f>
        <v>966.875</v>
      </c>
      <c r="I25" s="7">
        <v>596</v>
      </c>
      <c r="J25" s="3">
        <f t="shared" ref="J25:R25" si="90">I25*1.3</f>
        <v>774.80000000000007</v>
      </c>
      <c r="K25" s="3">
        <f t="shared" ref="K25:R25" si="91">J25/0.8</f>
        <v>968.5</v>
      </c>
      <c r="L25" s="7">
        <v>596</v>
      </c>
      <c r="M25" s="3">
        <f t="shared" ref="M25:R25" si="92">L25*1.3</f>
        <v>774.80000000000007</v>
      </c>
      <c r="N25" s="3">
        <f t="shared" ref="N25:R25" si="93">M25/0.8</f>
        <v>968.5</v>
      </c>
      <c r="O25" s="7">
        <f t="shared" ca="1" si="9"/>
        <v>714</v>
      </c>
      <c r="P25" s="7">
        <f t="shared" ca="1" si="71"/>
        <v>618.80000000000007</v>
      </c>
      <c r="Q25" s="7">
        <f t="shared" ca="1" si="72"/>
        <v>966.875</v>
      </c>
      <c r="R25" s="7">
        <f t="shared" ca="1" si="73"/>
        <v>476</v>
      </c>
    </row>
    <row r="26" spans="2:18">
      <c r="B26" s="6" t="s">
        <v>23</v>
      </c>
      <c r="C26" s="7">
        <v>13213.44</v>
      </c>
      <c r="D26" s="3">
        <f>C26/0.8</f>
        <v>16516.8</v>
      </c>
      <c r="E26" s="3">
        <f>D26*1.3</f>
        <v>21471.84</v>
      </c>
      <c r="F26" s="7">
        <v>13213.44</v>
      </c>
      <c r="G26" s="3">
        <f>F26/0.8</f>
        <v>16516.8</v>
      </c>
      <c r="H26" s="3">
        <f>G26*1.3</f>
        <v>21471.84</v>
      </c>
      <c r="I26" s="7">
        <v>13214.44</v>
      </c>
      <c r="J26" s="3">
        <f t="shared" ref="J26:R26" si="94">I26/0.8</f>
        <v>16518.05</v>
      </c>
      <c r="K26" s="3">
        <f t="shared" ref="K26:R26" si="95">J26*1.3</f>
        <v>21473.465</v>
      </c>
      <c r="L26" s="7">
        <v>13214.44</v>
      </c>
      <c r="M26" s="3">
        <f t="shared" ref="M26:R26" si="96">L26/0.8</f>
        <v>16518.05</v>
      </c>
      <c r="N26" s="3">
        <f t="shared" ref="N26:R26" si="97">M26*1.3</f>
        <v>21473.465</v>
      </c>
      <c r="O26" s="7">
        <f t="shared" ca="1" si="9"/>
        <v>14534.784000000001</v>
      </c>
      <c r="P26" s="7">
        <f t="shared" ca="1" si="71"/>
        <v>14865.119999999999</v>
      </c>
      <c r="Q26" s="7">
        <f t="shared" ca="1" si="72"/>
        <v>23619.024000000001</v>
      </c>
      <c r="R26" s="7">
        <f t="shared" ca="1" si="73"/>
        <v>11892.096000000001</v>
      </c>
    </row>
    <row r="27" spans="2:18">
      <c r="B27" s="6" t="s">
        <v>24</v>
      </c>
      <c r="C27" s="7">
        <v>191.27</v>
      </c>
      <c r="D27" s="3">
        <f>C27*1.3</f>
        <v>248.65100000000001</v>
      </c>
      <c r="E27" s="3">
        <f>D27/0.8</f>
        <v>310.81374999999997</v>
      </c>
      <c r="F27" s="7">
        <v>191.27</v>
      </c>
      <c r="G27" s="3">
        <f>F27*1.3</f>
        <v>248.65100000000001</v>
      </c>
      <c r="H27" s="3">
        <f>G27/0.8</f>
        <v>310.81374999999997</v>
      </c>
      <c r="I27" s="7">
        <v>192.27</v>
      </c>
      <c r="J27" s="3">
        <f t="shared" ref="J27:R27" si="98">I27*1.3</f>
        <v>249.95100000000002</v>
      </c>
      <c r="K27" s="3">
        <f t="shared" ref="K27:R27" si="99">J27/0.8</f>
        <v>312.43875000000003</v>
      </c>
      <c r="L27" s="7">
        <v>192.27</v>
      </c>
      <c r="M27" s="3">
        <f t="shared" ref="M27:R27" si="100">L27*1.3</f>
        <v>249.95100000000002</v>
      </c>
      <c r="N27" s="3">
        <f t="shared" ref="N27:R27" si="101">M27/0.8</f>
        <v>312.43875000000003</v>
      </c>
      <c r="O27" s="7">
        <f t="shared" ca="1" si="9"/>
        <v>210.39700000000002</v>
      </c>
      <c r="P27" s="7">
        <f t="shared" ca="1" si="71"/>
        <v>223.78590000000003</v>
      </c>
      <c r="Q27" s="7">
        <f t="shared" ca="1" si="72"/>
        <v>372.97649999999993</v>
      </c>
      <c r="R27" s="7">
        <f t="shared" ca="1" si="73"/>
        <v>133.88900000000001</v>
      </c>
    </row>
    <row r="28" spans="2:18">
      <c r="B28" s="6" t="s">
        <v>25</v>
      </c>
      <c r="C28" s="7">
        <v>911.66</v>
      </c>
      <c r="D28" s="3">
        <f>C28/0.8</f>
        <v>1139.5749999999998</v>
      </c>
      <c r="E28" s="3">
        <f>D28*1.3</f>
        <v>1481.4474999999998</v>
      </c>
      <c r="F28" s="7">
        <v>911.66</v>
      </c>
      <c r="G28" s="3">
        <f>F28/0.8</f>
        <v>1139.5749999999998</v>
      </c>
      <c r="H28" s="3">
        <f>G28*1.3</f>
        <v>1481.4474999999998</v>
      </c>
      <c r="I28" s="7">
        <v>912.66</v>
      </c>
      <c r="J28" s="3">
        <f t="shared" ref="J28:R28" si="102">I28/0.8</f>
        <v>1140.8249999999998</v>
      </c>
      <c r="K28" s="3">
        <f t="shared" ref="K28:R28" si="103">J28*1.3</f>
        <v>1483.0724999999998</v>
      </c>
      <c r="L28" s="7">
        <v>912.66</v>
      </c>
      <c r="M28" s="3">
        <f t="shared" ref="M28:R28" si="104">L28/0.8</f>
        <v>1140.8249999999998</v>
      </c>
      <c r="N28" s="3">
        <f t="shared" ref="N28:R28" si="105">M28*1.3</f>
        <v>1483.0724999999998</v>
      </c>
      <c r="O28" s="7">
        <f t="shared" ca="1" si="9"/>
        <v>1093.992</v>
      </c>
      <c r="P28" s="7">
        <f t="shared" ca="1" si="71"/>
        <v>797.70249999999987</v>
      </c>
      <c r="Q28" s="7">
        <f t="shared" ca="1" si="72"/>
        <v>1185.1579999999999</v>
      </c>
      <c r="R28" s="7">
        <f t="shared" ca="1" si="73"/>
        <v>1185.1579999999999</v>
      </c>
    </row>
    <row r="29" spans="2:18">
      <c r="B29" s="6" t="s">
        <v>26</v>
      </c>
      <c r="C29" s="7">
        <v>4113.07</v>
      </c>
      <c r="D29" s="3">
        <f>C29*1.3</f>
        <v>5346.991</v>
      </c>
      <c r="E29" s="3">
        <f>D29/0.8</f>
        <v>6683.7387499999995</v>
      </c>
      <c r="F29" s="7">
        <v>4113.07</v>
      </c>
      <c r="G29" s="3">
        <f>F29*1.3</f>
        <v>5346.991</v>
      </c>
      <c r="H29" s="3">
        <f>G29/0.8</f>
        <v>6683.7387499999995</v>
      </c>
      <c r="I29" s="7">
        <v>4114.07</v>
      </c>
      <c r="J29" s="3">
        <f t="shared" ref="J29:R29" si="106">I29*1.3</f>
        <v>5348.2910000000002</v>
      </c>
      <c r="K29" s="3">
        <f t="shared" ref="K29:R29" si="107">J29/0.8</f>
        <v>6685.3637499999995</v>
      </c>
      <c r="L29" s="7">
        <v>4114.07</v>
      </c>
      <c r="M29" s="3">
        <f t="shared" ref="M29:R29" si="108">L29*1.3</f>
        <v>5348.2910000000002</v>
      </c>
      <c r="N29" s="3">
        <f t="shared" ref="N29:R29" si="109">M29/0.8</f>
        <v>6685.3637499999995</v>
      </c>
      <c r="O29" s="7">
        <f t="shared" ca="1" si="9"/>
        <v>3290.4560000000001</v>
      </c>
      <c r="P29" s="7">
        <f t="shared" ca="1" si="71"/>
        <v>4277.5928000000004</v>
      </c>
      <c r="Q29" s="7">
        <f t="shared" ca="1" si="72"/>
        <v>7352.1126249999998</v>
      </c>
      <c r="R29" s="7">
        <f t="shared" ca="1" si="73"/>
        <v>3701.7629999999999</v>
      </c>
    </row>
    <row r="30" spans="2:18">
      <c r="B30" s="6" t="s">
        <v>27</v>
      </c>
      <c r="F30" s="3"/>
      <c r="G30" s="3"/>
      <c r="H30" s="3"/>
      <c r="L30" s="3"/>
      <c r="M30" s="3"/>
      <c r="N30" s="3"/>
      <c r="O30" s="7">
        <f t="shared" ca="1" si="9"/>
        <v>0</v>
      </c>
      <c r="P30" s="7">
        <f t="shared" ca="1" si="71"/>
        <v>0</v>
      </c>
      <c r="Q30" s="7">
        <f t="shared" ca="1" si="72"/>
        <v>0</v>
      </c>
      <c r="R30" s="7">
        <f t="shared" ca="1" si="73"/>
        <v>0</v>
      </c>
    </row>
    <row r="31" spans="2:18">
      <c r="B31" s="8" t="s">
        <v>28</v>
      </c>
      <c r="C31" s="9">
        <v>500</v>
      </c>
      <c r="D31" s="10">
        <f>C31*1.3</f>
        <v>650</v>
      </c>
      <c r="E31" s="10">
        <f>D31/0.8</f>
        <v>812.5</v>
      </c>
      <c r="F31" s="9">
        <v>500</v>
      </c>
      <c r="G31" s="10">
        <f>F31*1.3</f>
        <v>650</v>
      </c>
      <c r="H31" s="3">
        <f>G31/0.8</f>
        <v>812.5</v>
      </c>
      <c r="I31" s="9">
        <v>501</v>
      </c>
      <c r="J31" s="10">
        <f t="shared" ref="J31:R31" si="110">I31*1.3</f>
        <v>651.30000000000007</v>
      </c>
      <c r="K31" s="10">
        <f t="shared" ref="K31:R31" si="111">J31/0.8</f>
        <v>814.125</v>
      </c>
      <c r="L31" s="9">
        <v>501</v>
      </c>
      <c r="M31" s="10">
        <f t="shared" ref="M31:R31" si="112">L31*1.3</f>
        <v>651.30000000000007</v>
      </c>
      <c r="N31" s="3">
        <f t="shared" ref="N31:R31" si="113">M31/0.8</f>
        <v>814.125</v>
      </c>
      <c r="O31" s="10">
        <f t="shared" ca="1" si="9"/>
        <v>500</v>
      </c>
      <c r="P31" s="10">
        <f t="shared" ca="1" si="71"/>
        <v>715.00000000000011</v>
      </c>
      <c r="Q31" s="10">
        <f t="shared" ca="1" si="72"/>
        <v>568.75</v>
      </c>
      <c r="R31" s="10">
        <f t="shared" ca="1" si="73"/>
        <v>450</v>
      </c>
    </row>
    <row r="32" spans="2:18">
      <c r="B32" s="8" t="s">
        <v>29</v>
      </c>
      <c r="C32" s="9">
        <v>200</v>
      </c>
      <c r="D32" s="10">
        <f>C32/0.8</f>
        <v>250</v>
      </c>
      <c r="E32" s="10">
        <f>D32*1.3</f>
        <v>325</v>
      </c>
      <c r="F32" s="9">
        <v>200</v>
      </c>
      <c r="G32" s="10">
        <f>F32/0.8</f>
        <v>250</v>
      </c>
      <c r="H32" s="3">
        <f>G32*1.3</f>
        <v>325</v>
      </c>
      <c r="I32" s="9">
        <v>201</v>
      </c>
      <c r="J32" s="10">
        <f t="shared" ref="J32:R32" si="114">I32/0.8</f>
        <v>251.25</v>
      </c>
      <c r="K32" s="10">
        <f t="shared" ref="K32:R32" si="115">J32*1.3</f>
        <v>326.625</v>
      </c>
      <c r="L32" s="9">
        <v>201</v>
      </c>
      <c r="M32" s="10">
        <f t="shared" ref="M32:R32" si="116">L32/0.8</f>
        <v>251.25</v>
      </c>
      <c r="N32" s="3">
        <f t="shared" ref="N32:R32" si="117">M32*1.3</f>
        <v>326.625</v>
      </c>
      <c r="O32" s="10">
        <f t="shared" ca="1" si="9"/>
        <v>160</v>
      </c>
      <c r="P32" s="10">
        <f t="shared" ca="1" si="71"/>
        <v>175</v>
      </c>
      <c r="Q32" s="10">
        <f t="shared" ca="1" si="72"/>
        <v>357.50000000000006</v>
      </c>
      <c r="R32" s="10">
        <f t="shared" ca="1" si="73"/>
        <v>220.00000000000003</v>
      </c>
    </row>
    <row r="33" spans="2:18">
      <c r="B33" s="6" t="s">
        <v>30</v>
      </c>
      <c r="C33" s="11">
        <f t="shared" ref="C33:R33" si="118">ROUND(SUM(C30:C32),5)</f>
        <v>700</v>
      </c>
      <c r="D33" s="11">
        <f t="shared" si="118"/>
        <v>900</v>
      </c>
      <c r="E33" s="11">
        <f t="shared" si="118"/>
        <v>1137.5</v>
      </c>
      <c r="F33" s="11">
        <f t="shared" si="118"/>
        <v>700</v>
      </c>
      <c r="G33" s="11">
        <f t="shared" si="118"/>
        <v>900</v>
      </c>
      <c r="H33" s="11">
        <f t="shared" si="118"/>
        <v>1137.5</v>
      </c>
      <c r="I33" s="11">
        <f t="shared" si="118"/>
        <v>702</v>
      </c>
      <c r="J33" s="11">
        <f t="shared" si="118"/>
        <v>902.55</v>
      </c>
      <c r="K33" s="11">
        <f t="shared" si="118"/>
        <v>1140.75</v>
      </c>
      <c r="L33" s="11">
        <f t="shared" si="118"/>
        <v>702</v>
      </c>
      <c r="M33" s="11">
        <f t="shared" si="118"/>
        <v>902.55</v>
      </c>
      <c r="N33" s="11">
        <f t="shared" si="118"/>
        <v>1140.75</v>
      </c>
      <c r="O33" s="11">
        <f t="shared" ca="1" si="9"/>
        <v>770.00000000000011</v>
      </c>
      <c r="P33" s="11">
        <f t="shared" ca="1" si="71"/>
        <v>1080</v>
      </c>
      <c r="Q33" s="11">
        <f t="shared" ca="1" si="72"/>
        <v>1023.75</v>
      </c>
      <c r="R33" s="11">
        <f t="shared" ca="1" si="73"/>
        <v>910</v>
      </c>
    </row>
    <row r="34" spans="2:18">
      <c r="B34" s="2" t="s">
        <v>31</v>
      </c>
    </row>
    <row r="35" spans="2:18" ht="16.5" thickBot="1">
      <c r="B35" s="2" t="s">
        <v>32</v>
      </c>
      <c r="C35" s="12">
        <f t="shared" ref="C35:R35" si="119">SUM(C4:C29)+C33</f>
        <v>338366.4</v>
      </c>
      <c r="D35" s="12">
        <f t="shared" si="119"/>
        <v>427998.10649999999</v>
      </c>
      <c r="E35" s="12">
        <f t="shared" si="119"/>
        <v>549845.4</v>
      </c>
      <c r="F35" s="12">
        <f t="shared" si="119"/>
        <v>338366.4</v>
      </c>
      <c r="G35" s="12">
        <f t="shared" si="119"/>
        <v>427998.10649999999</v>
      </c>
      <c r="H35" s="12">
        <f t="shared" si="119"/>
        <v>549845.4</v>
      </c>
      <c r="I35" s="12">
        <f t="shared" si="119"/>
        <v>338394.4</v>
      </c>
      <c r="J35" s="12">
        <f t="shared" si="119"/>
        <v>428033.80650000006</v>
      </c>
      <c r="K35" s="12">
        <f t="shared" si="119"/>
        <v>549890.9</v>
      </c>
      <c r="L35" s="12">
        <f t="shared" si="119"/>
        <v>338394.4</v>
      </c>
      <c r="M35" s="12">
        <f t="shared" si="119"/>
        <v>428033.80650000006</v>
      </c>
      <c r="N35" s="12">
        <f t="shared" si="119"/>
        <v>549890.9</v>
      </c>
      <c r="O35" s="12">
        <f t="shared" ca="1" si="119"/>
        <v>363388.13199999998</v>
      </c>
      <c r="P35" s="12">
        <f t="shared" ca="1" si="119"/>
        <v>485183.32759999996</v>
      </c>
      <c r="Q35" s="12">
        <f t="shared" ca="1" si="119"/>
        <v>509199.89737499994</v>
      </c>
      <c r="R35" s="12">
        <f t="shared" ca="1" si="119"/>
        <v>295673.71400000004</v>
      </c>
    </row>
    <row r="36" spans="2:18" ht="16.5" thickTop="1"/>
    <row r="38" spans="2:18" ht="16.5" thickBot="1">
      <c r="C38" s="13">
        <f>SUMIF(B:B,F40,C:C)</f>
        <v>13213.44</v>
      </c>
      <c r="I38" s="13">
        <f t="shared" ref="I38" si="120">SUMIF(G:G,L40,I:I)</f>
        <v>0</v>
      </c>
      <c r="O38" s="13">
        <f t="shared" ref="O38" si="121">SUMIF(M:M,R40,O:O)</f>
        <v>0</v>
      </c>
    </row>
    <row r="39" spans="2:18" ht="16.5" thickTop="1">
      <c r="F39" s="14" t="s">
        <v>33</v>
      </c>
      <c r="L39" s="14" t="s">
        <v>33</v>
      </c>
      <c r="R39" s="14" t="s">
        <v>33</v>
      </c>
    </row>
    <row r="40" spans="2:18">
      <c r="F40" s="15" t="s">
        <v>34</v>
      </c>
      <c r="L40" s="15" t="s">
        <v>34</v>
      </c>
      <c r="R40" s="15" t="s">
        <v>34</v>
      </c>
    </row>
  </sheetData>
  <conditionalFormatting sqref="B1:B3 B5:B35 C1:R35">
    <cfRule type="expression" dxfId="9" priority="2" stopIfTrue="1">
      <formula>"istext(b3:i34)"</formula>
    </cfRule>
  </conditionalFormatting>
  <conditionalFormatting sqref="B4">
    <cfRule type="expression" dxfId="8" priority="1" stopIfTrue="1">
      <formula>"istext(b3)"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15"/>
  <sheetViews>
    <sheetView showGridLines="0" workbookViewId="0">
      <selection activeCell="F7" sqref="F7"/>
    </sheetView>
  </sheetViews>
  <sheetFormatPr defaultRowHeight="15"/>
  <sheetData>
    <row r="15" spans="5:5">
      <c r="E15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B23" sqref="B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2010-08-08T05:24:52Z</dcterms:modified>
</cp:coreProperties>
</file>