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00" windowHeight="6030"/>
  </bookViews>
  <sheets>
    <sheet name="Admin" sheetId="7" r:id="rId1"/>
    <sheet name="Dept A" sheetId="2" r:id="rId2"/>
    <sheet name="Dept B" sheetId="3" r:id="rId3"/>
    <sheet name="Dept C" sheetId="4" r:id="rId4"/>
    <sheet name="Dept D" sheetId="5" r:id="rId5"/>
    <sheet name="Totals" sheetId="6" r:id="rId6"/>
  </sheets>
  <definedNames>
    <definedName name="Oh_Crap">Totals!$I$1</definedName>
  </definedNames>
  <calcPr calcId="125725"/>
</workbook>
</file>

<file path=xl/calcChain.xml><?xml version="1.0" encoding="utf-8"?>
<calcChain xmlns="http://schemas.openxmlformats.org/spreadsheetml/2006/main">
  <c r="S7" i="6"/>
  <c r="S8"/>
  <c r="S9"/>
  <c r="S10"/>
  <c r="S11"/>
  <c r="S12"/>
  <c r="S13"/>
  <c r="S14"/>
  <c r="S15"/>
  <c r="S16"/>
  <c r="S17"/>
  <c r="S18"/>
  <c r="S19"/>
  <c r="S20"/>
  <c r="S21"/>
  <c r="S22"/>
  <c r="S6"/>
  <c r="R7"/>
  <c r="R8"/>
  <c r="R9"/>
  <c r="R10"/>
  <c r="R11"/>
  <c r="R12"/>
  <c r="R13"/>
  <c r="R14"/>
  <c r="R15"/>
  <c r="R16"/>
  <c r="R17"/>
  <c r="R18"/>
  <c r="R19"/>
  <c r="R20"/>
  <c r="R21"/>
  <c r="R22"/>
  <c r="R6"/>
  <c r="Q7"/>
  <c r="Q8"/>
  <c r="Q9"/>
  <c r="Q10"/>
  <c r="Q11"/>
  <c r="Q12"/>
  <c r="Q13"/>
  <c r="Q14"/>
  <c r="Q15"/>
  <c r="Q16"/>
  <c r="Q17"/>
  <c r="Q18"/>
  <c r="Q19"/>
  <c r="Q20"/>
  <c r="Q21"/>
  <c r="Q22"/>
  <c r="Q6"/>
  <c r="P22"/>
  <c r="K6"/>
  <c r="L6"/>
  <c r="M6"/>
  <c r="K7"/>
  <c r="L7"/>
  <c r="M7"/>
  <c r="K8"/>
  <c r="L8"/>
  <c r="M8"/>
  <c r="K9"/>
  <c r="L9"/>
  <c r="M9"/>
  <c r="K10"/>
  <c r="L10"/>
  <c r="M10"/>
  <c r="K11"/>
  <c r="L11"/>
  <c r="M11"/>
  <c r="K12"/>
  <c r="L12"/>
  <c r="M12"/>
  <c r="K13"/>
  <c r="L13"/>
  <c r="M13"/>
  <c r="K14"/>
  <c r="L14"/>
  <c r="M14"/>
  <c r="K15"/>
  <c r="L15"/>
  <c r="M15"/>
  <c r="K16"/>
  <c r="L16"/>
  <c r="M16"/>
  <c r="K17"/>
  <c r="L17"/>
  <c r="M17"/>
  <c r="K18"/>
  <c r="L18"/>
  <c r="M18"/>
  <c r="K19"/>
  <c r="L19"/>
  <c r="M19"/>
  <c r="K20"/>
  <c r="L20"/>
  <c r="M20"/>
  <c r="K21"/>
  <c r="L21"/>
  <c r="M21"/>
  <c r="J7"/>
  <c r="J8"/>
  <c r="J9"/>
  <c r="J10"/>
  <c r="J11"/>
  <c r="J12"/>
  <c r="J13"/>
  <c r="J14"/>
  <c r="J15"/>
  <c r="J16"/>
  <c r="J17"/>
  <c r="J18"/>
  <c r="J19"/>
  <c r="J20"/>
  <c r="J21"/>
  <c r="J6"/>
  <c r="M22"/>
  <c r="L22"/>
  <c r="K22"/>
  <c r="J22"/>
  <c r="N21"/>
  <c r="N20"/>
  <c r="N19"/>
  <c r="N18"/>
  <c r="N17"/>
  <c r="N16"/>
  <c r="N15"/>
  <c r="N14"/>
  <c r="N13"/>
  <c r="N12"/>
  <c r="N11"/>
  <c r="N10"/>
  <c r="N9"/>
  <c r="N8"/>
  <c r="N7"/>
  <c r="N6"/>
  <c r="C22"/>
  <c r="D22"/>
  <c r="E22"/>
  <c r="F22"/>
  <c r="G6"/>
  <c r="G7"/>
  <c r="G8"/>
  <c r="G9"/>
  <c r="G10"/>
  <c r="G11"/>
  <c r="G12"/>
  <c r="G13"/>
  <c r="G14"/>
  <c r="G15"/>
  <c r="G16"/>
  <c r="G17"/>
  <c r="G18"/>
  <c r="G19"/>
  <c r="G20"/>
  <c r="G21"/>
  <c r="G22"/>
  <c r="G12" i="5"/>
  <c r="D11"/>
  <c r="G11"/>
  <c r="G12" i="4"/>
  <c r="G11"/>
  <c r="G10"/>
  <c r="G10" i="2"/>
  <c r="D7"/>
  <c r="E7"/>
  <c r="F7"/>
  <c r="C7"/>
  <c r="G7" s="1"/>
  <c r="C14" i="5"/>
  <c r="D5"/>
  <c r="D7"/>
  <c r="D9"/>
  <c r="D10"/>
  <c r="D13"/>
  <c r="D14"/>
  <c r="E5"/>
  <c r="E7"/>
  <c r="E10"/>
  <c r="E13"/>
  <c r="E14"/>
  <c r="F5"/>
  <c r="F7"/>
  <c r="F10"/>
  <c r="F13"/>
  <c r="F14"/>
  <c r="C17" i="4"/>
  <c r="E7"/>
  <c r="F7"/>
  <c r="C12" i="3"/>
  <c r="D5"/>
  <c r="D7"/>
  <c r="D8"/>
  <c r="D10"/>
  <c r="D11"/>
  <c r="D12"/>
  <c r="E5"/>
  <c r="E7"/>
  <c r="E8"/>
  <c r="E10"/>
  <c r="E11"/>
  <c r="E12"/>
  <c r="F5"/>
  <c r="F7"/>
  <c r="F8"/>
  <c r="F10"/>
  <c r="F11"/>
  <c r="F12"/>
  <c r="C16" i="2"/>
  <c r="G5" i="5"/>
  <c r="G6"/>
  <c r="G7"/>
  <c r="G8"/>
  <c r="G9"/>
  <c r="G10"/>
  <c r="G13"/>
  <c r="G14"/>
  <c r="G6" i="4"/>
  <c r="G7"/>
  <c r="G13"/>
  <c r="G14"/>
  <c r="G5" i="3"/>
  <c r="G6"/>
  <c r="G7"/>
  <c r="G8"/>
  <c r="G9"/>
  <c r="G10"/>
  <c r="G11"/>
  <c r="G12"/>
  <c r="G6" i="2"/>
  <c r="G12"/>
  <c r="D16" i="4"/>
  <c r="G16" s="1"/>
  <c r="E16"/>
  <c r="F16" s="1"/>
  <c r="D15"/>
  <c r="D9"/>
  <c r="E9"/>
  <c r="F9" s="1"/>
  <c r="D8"/>
  <c r="D5"/>
  <c r="D17" s="1"/>
  <c r="E5"/>
  <c r="D15" i="2"/>
  <c r="D14"/>
  <c r="E14"/>
  <c r="D13"/>
  <c r="G13" s="1"/>
  <c r="D11"/>
  <c r="G11" s="1"/>
  <c r="E11"/>
  <c r="F11" s="1"/>
  <c r="D9"/>
  <c r="D8"/>
  <c r="E8"/>
  <c r="F8" s="1"/>
  <c r="D5"/>
  <c r="D16" s="1"/>
  <c r="N22" i="6" l="1"/>
  <c r="G14" i="2"/>
  <c r="G8"/>
  <c r="G9" i="4"/>
  <c r="E5" i="2"/>
  <c r="E9"/>
  <c r="F9" s="1"/>
  <c r="F14"/>
  <c r="E15"/>
  <c r="F15" s="1"/>
  <c r="F5" i="4"/>
  <c r="E8"/>
  <c r="F8" s="1"/>
  <c r="E15"/>
  <c r="F15" s="1"/>
  <c r="G5"/>
  <c r="F5" i="2" l="1"/>
  <c r="E16"/>
  <c r="E17" i="4"/>
  <c r="F17"/>
  <c r="G8"/>
  <c r="G15"/>
  <c r="G15" i="2"/>
  <c r="G9"/>
  <c r="F16" l="1"/>
  <c r="G5"/>
  <c r="G16"/>
  <c r="G17" i="4"/>
</calcChain>
</file>

<file path=xl/sharedStrings.xml><?xml version="1.0" encoding="utf-8"?>
<sst xmlns="http://schemas.openxmlformats.org/spreadsheetml/2006/main" count="137" uniqueCount="47">
  <si>
    <t>Department A - George</t>
  </si>
  <si>
    <t>Rent</t>
  </si>
  <si>
    <t>Salaries</t>
  </si>
  <si>
    <t>Q1</t>
  </si>
  <si>
    <t>Q2</t>
  </si>
  <si>
    <t>Q3</t>
  </si>
  <si>
    <t>Q4</t>
  </si>
  <si>
    <t>Insurance</t>
  </si>
  <si>
    <t>Supplies</t>
  </si>
  <si>
    <t>Marketing</t>
  </si>
  <si>
    <t>Entertainment</t>
  </si>
  <si>
    <t>Contract Labor</t>
  </si>
  <si>
    <t>Travel</t>
  </si>
  <si>
    <t>Department B - Beth</t>
  </si>
  <si>
    <t>Department C - Nancy</t>
  </si>
  <si>
    <t>Department D - David</t>
  </si>
  <si>
    <t>Miscellaneous</t>
  </si>
  <si>
    <t>Totals</t>
  </si>
  <si>
    <t>Total</t>
  </si>
  <si>
    <t>Fringe Benefits</t>
  </si>
  <si>
    <t>Advertising</t>
  </si>
  <si>
    <t>Equipment</t>
  </si>
  <si>
    <t>Client Gifts</t>
  </si>
  <si>
    <t>Cell Phones</t>
  </si>
  <si>
    <t>Air Fare</t>
  </si>
  <si>
    <t>Hotels</t>
  </si>
  <si>
    <t>Total Budget for All Departments</t>
  </si>
  <si>
    <t>Original Budget</t>
  </si>
  <si>
    <t>Revised Oh Crap Budget</t>
  </si>
  <si>
    <t>Deflation Percentage</t>
  </si>
  <si>
    <t>Actuals</t>
  </si>
  <si>
    <t>Diff</t>
  </si>
  <si>
    <t>% Diff</t>
  </si>
  <si>
    <t>ABS % Diff</t>
  </si>
  <si>
    <t>Table of Contents</t>
  </si>
  <si>
    <t>XYZ Company</t>
  </si>
  <si>
    <t>2009 Budget</t>
  </si>
  <si>
    <t>Dept A</t>
  </si>
  <si>
    <t>Dept B</t>
  </si>
  <si>
    <t>Dept C</t>
  </si>
  <si>
    <t>Dept D</t>
  </si>
  <si>
    <t>Consolidated Totals</t>
  </si>
  <si>
    <t>Back to Main Menu</t>
  </si>
  <si>
    <t>Oh Crap Budget</t>
  </si>
  <si>
    <t>Development Team</t>
  </si>
  <si>
    <t>Cover Letter</t>
  </si>
  <si>
    <t>E-Mail the Team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</si>
</sst>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0">
    <font>
      <sz val="12"/>
      <name val="Arial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u/>
      <sz val="14.4"/>
      <color theme="10"/>
      <name val="Arial"/>
      <family val="2"/>
    </font>
    <font>
      <b/>
      <u/>
      <sz val="14.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164" fontId="3" fillId="0" borderId="1" xfId="1" applyNumberFormat="1" applyFont="1" applyBorder="1" applyAlignment="1">
      <alignment horizontal="right"/>
    </xf>
    <xf numFmtId="164" fontId="3" fillId="0" borderId="2" xfId="1" applyNumberFormat="1" applyFont="1" applyBorder="1" applyAlignment="1">
      <alignment horizontal="right"/>
    </xf>
    <xf numFmtId="164" fontId="3" fillId="0" borderId="3" xfId="1" applyNumberFormat="1" applyFont="1" applyBorder="1" applyAlignment="1">
      <alignment horizontal="right"/>
    </xf>
    <xf numFmtId="164" fontId="3" fillId="0" borderId="4" xfId="1" applyNumberFormat="1" applyFont="1" applyBorder="1" applyAlignment="1">
      <alignment horizontal="right"/>
    </xf>
    <xf numFmtId="164" fontId="3" fillId="0" borderId="5" xfId="1" applyNumberFormat="1" applyFont="1" applyBorder="1" applyAlignment="1">
      <alignment horizontal="right"/>
    </xf>
    <xf numFmtId="164" fontId="3" fillId="0" borderId="0" xfId="1" applyNumberFormat="1" applyFont="1" applyAlignment="1">
      <alignment horizontal="right"/>
    </xf>
    <xf numFmtId="164" fontId="3" fillId="0" borderId="6" xfId="1" applyNumberFormat="1" applyFont="1" applyBorder="1" applyAlignment="1">
      <alignment horizontal="right"/>
    </xf>
    <xf numFmtId="164" fontId="3" fillId="0" borderId="7" xfId="1" applyNumberFormat="1" applyFont="1" applyBorder="1" applyAlignment="1">
      <alignment horizontal="right"/>
    </xf>
    <xf numFmtId="164" fontId="3" fillId="0" borderId="6" xfId="1" quotePrefix="1" applyNumberFormat="1" applyFont="1" applyBorder="1" applyAlignment="1">
      <alignment horizontal="right"/>
    </xf>
    <xf numFmtId="164" fontId="3" fillId="0" borderId="0" xfId="1" applyNumberFormat="1" applyFont="1" applyAlignment="1">
      <alignment horizontal="center"/>
    </xf>
    <xf numFmtId="0" fontId="3" fillId="0" borderId="0" xfId="0" applyFont="1" applyBorder="1"/>
    <xf numFmtId="164" fontId="3" fillId="0" borderId="0" xfId="1" applyNumberFormat="1" applyFont="1" applyBorder="1" applyAlignment="1">
      <alignment horizontal="center"/>
    </xf>
    <xf numFmtId="164" fontId="3" fillId="0" borderId="0" xfId="1" quotePrefix="1" applyNumberFormat="1" applyFont="1" applyBorder="1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left"/>
    </xf>
    <xf numFmtId="164" fontId="3" fillId="0" borderId="0" xfId="1" applyNumberFormat="1" applyFont="1" applyBorder="1" applyAlignment="1">
      <alignment horizontal="right"/>
    </xf>
    <xf numFmtId="164" fontId="3" fillId="0" borderId="0" xfId="0" applyNumberFormat="1" applyFont="1" applyBorder="1"/>
    <xf numFmtId="164" fontId="3" fillId="0" borderId="0" xfId="0" quotePrefix="1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6" fillId="2" borderId="0" xfId="0" applyFont="1" applyFill="1"/>
    <xf numFmtId="164" fontId="6" fillId="2" borderId="0" xfId="1" applyNumberFormat="1" applyFont="1" applyFill="1" applyAlignment="1">
      <alignment horizontal="right"/>
    </xf>
    <xf numFmtId="0" fontId="5" fillId="3" borderId="0" xfId="0" quotePrefix="1" applyFont="1" applyFill="1" applyAlignment="1">
      <alignment horizontal="left"/>
    </xf>
    <xf numFmtId="0" fontId="6" fillId="3" borderId="0" xfId="0" applyFont="1" applyFill="1"/>
    <xf numFmtId="164" fontId="6" fillId="3" borderId="0" xfId="1" applyNumberFormat="1" applyFont="1" applyFill="1" applyAlignment="1">
      <alignment horizontal="right"/>
    </xf>
    <xf numFmtId="0" fontId="5" fillId="4" borderId="0" xfId="0" quotePrefix="1" applyFont="1" applyFill="1" applyAlignment="1">
      <alignment horizontal="left"/>
    </xf>
    <xf numFmtId="0" fontId="6" fillId="4" borderId="0" xfId="0" applyFont="1" applyFill="1"/>
    <xf numFmtId="164" fontId="6" fillId="4" borderId="0" xfId="1" applyNumberFormat="1" applyFont="1" applyFill="1" applyAlignment="1">
      <alignment horizontal="right"/>
    </xf>
    <xf numFmtId="0" fontId="5" fillId="5" borderId="0" xfId="0" quotePrefix="1" applyFont="1" applyFill="1" applyAlignment="1">
      <alignment horizontal="left"/>
    </xf>
    <xf numFmtId="0" fontId="6" fillId="5" borderId="0" xfId="0" applyFont="1" applyFill="1"/>
    <xf numFmtId="164" fontId="6" fillId="5" borderId="0" xfId="1" applyNumberFormat="1" applyFont="1" applyFill="1" applyAlignment="1">
      <alignment horizontal="right"/>
    </xf>
    <xf numFmtId="164" fontId="3" fillId="0" borderId="8" xfId="0" applyNumberFormat="1" applyFont="1" applyBorder="1"/>
    <xf numFmtId="164" fontId="3" fillId="0" borderId="0" xfId="0" applyNumberFormat="1" applyFont="1" applyFill="1" applyBorder="1"/>
    <xf numFmtId="164" fontId="3" fillId="0" borderId="9" xfId="1" applyNumberFormat="1" applyFont="1" applyBorder="1" applyAlignment="1">
      <alignment horizontal="right"/>
    </xf>
    <xf numFmtId="10" fontId="0" fillId="6" borderId="7" xfId="2" applyNumberFormat="1" applyFont="1" applyFill="1" applyBorder="1"/>
    <xf numFmtId="164" fontId="3" fillId="0" borderId="0" xfId="1" applyNumberFormat="1" applyFont="1" applyFill="1" applyBorder="1" applyAlignment="1">
      <alignment horizontal="right"/>
    </xf>
    <xf numFmtId="164" fontId="3" fillId="0" borderId="0" xfId="1" quotePrefix="1" applyNumberFormat="1" applyFont="1" applyFill="1" applyBorder="1" applyAlignment="1">
      <alignment horizontal="right"/>
    </xf>
    <xf numFmtId="164" fontId="3" fillId="0" borderId="0" xfId="1" applyNumberFormat="1" applyFont="1"/>
    <xf numFmtId="164" fontId="3" fillId="0" borderId="0" xfId="0" applyNumberFormat="1" applyFont="1"/>
    <xf numFmtId="165" fontId="3" fillId="0" borderId="0" xfId="2" applyNumberFormat="1" applyFont="1"/>
    <xf numFmtId="0" fontId="8" fillId="0" borderId="0" xfId="3" applyAlignment="1" applyProtection="1"/>
    <xf numFmtId="0" fontId="9" fillId="0" borderId="0" xfId="3" quotePrefix="1" applyFont="1" applyAlignment="1" applyProtection="1">
      <alignment horizontal="left"/>
    </xf>
    <xf numFmtId="0" fontId="8" fillId="0" borderId="0" xfId="3" applyAlignment="1" applyProtection="1">
      <alignment horizontal="left"/>
    </xf>
    <xf numFmtId="0" fontId="4" fillId="0" borderId="0" xfId="0" applyFon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98426</xdr:colOff>
      <xdr:row>3</xdr:row>
      <xdr:rowOff>31750</xdr:rowOff>
    </xdr:from>
    <xdr:to>
      <xdr:col>8</xdr:col>
      <xdr:colOff>582613</xdr:colOff>
      <xdr:row>5</xdr:row>
      <xdr:rowOff>87312</xdr:rowOff>
    </xdr:to>
    <xdr:sp macro="[0]!Print_Dept_A" textlink="">
      <xdr:nvSpPr>
        <xdr:cNvPr id="2" name="TextBox 1"/>
        <xdr:cNvSpPr txBox="1"/>
      </xdr:nvSpPr>
      <xdr:spPr>
        <a:xfrm>
          <a:off x="4670426" y="912813"/>
          <a:ext cx="2008187" cy="436562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pPr algn="ctr"/>
          <a:r>
            <a:rPr lang="en-US" sz="1400" b="1"/>
            <a:t>Print Budget for Dept A</a:t>
          </a:r>
        </a:p>
      </xdr:txBody>
    </xdr:sp>
    <xdr:clientData/>
  </xdr:twoCellAnchor>
  <xdr:twoCellAnchor>
    <xdr:from>
      <xdr:col>6</xdr:col>
      <xdr:colOff>98426</xdr:colOff>
      <xdr:row>5</xdr:row>
      <xdr:rowOff>210079</xdr:rowOff>
    </xdr:from>
    <xdr:to>
      <xdr:col>8</xdr:col>
      <xdr:colOff>582613</xdr:colOff>
      <xdr:row>7</xdr:row>
      <xdr:rowOff>186266</xdr:rowOff>
    </xdr:to>
    <xdr:sp macro="[0]!Print_Dept_B" textlink="">
      <xdr:nvSpPr>
        <xdr:cNvPr id="3" name="TextBox 2"/>
        <xdr:cNvSpPr txBox="1"/>
      </xdr:nvSpPr>
      <xdr:spPr>
        <a:xfrm>
          <a:off x="4670426" y="1472142"/>
          <a:ext cx="2008187" cy="436562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pPr algn="ctr"/>
          <a:r>
            <a:rPr lang="en-US" sz="1400" b="1"/>
            <a:t>Print Budget for Dept B</a:t>
          </a:r>
        </a:p>
      </xdr:txBody>
    </xdr:sp>
    <xdr:clientData/>
  </xdr:twoCellAnchor>
  <xdr:twoCellAnchor>
    <xdr:from>
      <xdr:col>6</xdr:col>
      <xdr:colOff>98426</xdr:colOff>
      <xdr:row>8</xdr:row>
      <xdr:rowOff>78846</xdr:rowOff>
    </xdr:from>
    <xdr:to>
      <xdr:col>8</xdr:col>
      <xdr:colOff>582613</xdr:colOff>
      <xdr:row>10</xdr:row>
      <xdr:rowOff>55033</xdr:rowOff>
    </xdr:to>
    <xdr:sp macro="[0]!PrintC" textlink="">
      <xdr:nvSpPr>
        <xdr:cNvPr id="4" name="TextBox 3"/>
        <xdr:cNvSpPr txBox="1"/>
      </xdr:nvSpPr>
      <xdr:spPr>
        <a:xfrm>
          <a:off x="4670426" y="2031471"/>
          <a:ext cx="2008187" cy="436562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pPr algn="ctr"/>
          <a:r>
            <a:rPr lang="en-US" sz="1400" b="1"/>
            <a:t>Print Budget for Dept C</a:t>
          </a:r>
        </a:p>
      </xdr:txBody>
    </xdr:sp>
    <xdr:clientData/>
  </xdr:twoCellAnchor>
  <xdr:twoCellAnchor>
    <xdr:from>
      <xdr:col>6</xdr:col>
      <xdr:colOff>98426</xdr:colOff>
      <xdr:row>10</xdr:row>
      <xdr:rowOff>177800</xdr:rowOff>
    </xdr:from>
    <xdr:to>
      <xdr:col>8</xdr:col>
      <xdr:colOff>582613</xdr:colOff>
      <xdr:row>12</xdr:row>
      <xdr:rowOff>153987</xdr:rowOff>
    </xdr:to>
    <xdr:sp macro="[0]!PrintAll" textlink="">
      <xdr:nvSpPr>
        <xdr:cNvPr id="5" name="TextBox 4"/>
        <xdr:cNvSpPr txBox="1"/>
      </xdr:nvSpPr>
      <xdr:spPr>
        <a:xfrm>
          <a:off x="4670426" y="2590800"/>
          <a:ext cx="2008187" cy="436562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pPr algn="ctr"/>
          <a:r>
            <a:rPr lang="en-US" sz="1400" b="1"/>
            <a:t>Print Budget for All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rlton@carlton.com,Steve@steve.com,Breand@UGA.com" TargetMode="External"/><Relationship Id="rId2" Type="http://schemas.openxmlformats.org/officeDocument/2006/relationships/hyperlink" Target="..\Callie.docx" TargetMode="External"/><Relationship Id="rId1" Type="http://schemas.openxmlformats.org/officeDocument/2006/relationships/hyperlink" Target="http://www.gwinnettmugs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B14"/>
  <sheetViews>
    <sheetView showGridLines="0" tabSelected="1" zoomScale="120" zoomScaleNormal="120" workbookViewId="0">
      <selection activeCell="D2" sqref="D2"/>
    </sheetView>
  </sheetViews>
  <sheetFormatPr defaultRowHeight="15"/>
  <sheetData>
    <row r="1" spans="1:2" ht="23.25">
      <c r="A1" s="49" t="s">
        <v>35</v>
      </c>
    </row>
    <row r="2" spans="1:2" ht="23.25">
      <c r="A2" s="49" t="s">
        <v>36</v>
      </c>
    </row>
    <row r="3" spans="1:2" ht="23.25">
      <c r="A3" s="49" t="s">
        <v>34</v>
      </c>
    </row>
    <row r="6" spans="1:2" ht="18">
      <c r="B6" s="46" t="s">
        <v>37</v>
      </c>
    </row>
    <row r="7" spans="1:2" ht="18">
      <c r="B7" s="46" t="s">
        <v>38</v>
      </c>
    </row>
    <row r="8" spans="1:2" ht="18">
      <c r="B8" s="46" t="s">
        <v>39</v>
      </c>
    </row>
    <row r="9" spans="1:2" ht="18">
      <c r="B9" s="46" t="s">
        <v>40</v>
      </c>
    </row>
    <row r="10" spans="1:2" ht="18">
      <c r="B10" s="46" t="s">
        <v>41</v>
      </c>
    </row>
    <row r="11" spans="1:2" ht="18">
      <c r="B11" s="46" t="s">
        <v>43</v>
      </c>
    </row>
    <row r="12" spans="1:2" ht="18">
      <c r="B12" s="48" t="s">
        <v>44</v>
      </c>
    </row>
    <row r="13" spans="1:2" ht="18">
      <c r="B13" s="46" t="s">
        <v>45</v>
      </c>
    </row>
    <row r="14" spans="1:2" ht="18">
      <c r="B14" s="46" t="s">
        <v>46</v>
      </c>
    </row>
  </sheetData>
  <hyperlinks>
    <hyperlink ref="B6" location="'Dept A'!A1" display="Dept A"/>
    <hyperlink ref="B7" location="'Dept B'!A1" display="Dept B"/>
    <hyperlink ref="B8" location="'Dept C'!A1" display="Dept C"/>
    <hyperlink ref="B9" location="'Dept D'!A1" display="Dept D"/>
    <hyperlink ref="B10" location="Totals!A1" display="Consolidated Totals"/>
    <hyperlink ref="B11" location="Oh_Crap" display="Oh Crap Budget"/>
    <hyperlink ref="B12" r:id="rId1" display="Biography"/>
    <hyperlink ref="B13" r:id="rId2"/>
    <hyperlink ref="B14" r:id="rId3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K17"/>
  <sheetViews>
    <sheetView showGridLines="0" zoomScale="130" workbookViewId="0">
      <selection activeCell="A2" sqref="A2"/>
    </sheetView>
  </sheetViews>
  <sheetFormatPr defaultRowHeight="15.75"/>
  <cols>
    <col min="1" max="1" width="8.88671875" style="2"/>
    <col min="2" max="2" width="15.6640625" style="1" customWidth="1"/>
    <col min="3" max="11" width="9.5546875" style="10" customWidth="1"/>
    <col min="12" max="16384" width="8.88671875" style="1"/>
  </cols>
  <sheetData>
    <row r="1" spans="1:7" ht="23.25">
      <c r="A1" s="25" t="s">
        <v>0</v>
      </c>
      <c r="B1" s="26"/>
      <c r="C1" s="27"/>
      <c r="D1" s="27"/>
      <c r="E1" s="27"/>
      <c r="F1" s="27"/>
      <c r="G1" s="27"/>
    </row>
    <row r="2" spans="1:7" ht="18">
      <c r="A2" s="47" t="s">
        <v>42</v>
      </c>
    </row>
    <row r="4" spans="1:7">
      <c r="C4" s="14" t="s">
        <v>3</v>
      </c>
      <c r="D4" s="14" t="s">
        <v>4</v>
      </c>
      <c r="E4" s="14" t="s">
        <v>5</v>
      </c>
      <c r="F4" s="14" t="s">
        <v>6</v>
      </c>
      <c r="G4" s="13" t="s">
        <v>18</v>
      </c>
    </row>
    <row r="5" spans="1:7">
      <c r="A5" s="2">
        <v>1000</v>
      </c>
      <c r="B5" s="1" t="s">
        <v>1</v>
      </c>
      <c r="C5" s="12">
        <v>4000</v>
      </c>
      <c r="D5" s="12">
        <f>C5</f>
        <v>4000</v>
      </c>
      <c r="E5" s="12">
        <f t="shared" ref="E5:F15" si="0">D5</f>
        <v>4000</v>
      </c>
      <c r="F5" s="12">
        <f t="shared" si="0"/>
        <v>4000</v>
      </c>
      <c r="G5" s="5">
        <f t="shared" ref="G5:G16" si="1">SUM(C5:F5)</f>
        <v>16000</v>
      </c>
    </row>
    <row r="6" spans="1:7">
      <c r="A6" s="2">
        <v>2000</v>
      </c>
      <c r="B6" s="1" t="s">
        <v>2</v>
      </c>
      <c r="C6" s="12">
        <v>6700</v>
      </c>
      <c r="D6" s="12">
        <v>7800</v>
      </c>
      <c r="E6" s="12">
        <v>7800</v>
      </c>
      <c r="F6" s="12">
        <v>7800</v>
      </c>
      <c r="G6" s="6">
        <f t="shared" si="1"/>
        <v>30100</v>
      </c>
    </row>
    <row r="7" spans="1:7">
      <c r="A7" s="2">
        <v>2020</v>
      </c>
      <c r="B7" s="1" t="s">
        <v>19</v>
      </c>
      <c r="C7" s="12">
        <f>C6*0.15</f>
        <v>1005</v>
      </c>
      <c r="D7" s="12">
        <f>D6*0.15</f>
        <v>1170</v>
      </c>
      <c r="E7" s="12">
        <f>E6*0.15</f>
        <v>1170</v>
      </c>
      <c r="F7" s="12">
        <f>F6*0.15</f>
        <v>1170</v>
      </c>
      <c r="G7" s="6">
        <f t="shared" si="1"/>
        <v>4515</v>
      </c>
    </row>
    <row r="8" spans="1:7">
      <c r="A8" s="2">
        <v>3000</v>
      </c>
      <c r="B8" s="1" t="s">
        <v>7</v>
      </c>
      <c r="C8" s="12">
        <v>1450</v>
      </c>
      <c r="D8" s="12">
        <f>C8</f>
        <v>1450</v>
      </c>
      <c r="E8" s="12">
        <f t="shared" si="0"/>
        <v>1450</v>
      </c>
      <c r="F8" s="12">
        <f t="shared" si="0"/>
        <v>1450</v>
      </c>
      <c r="G8" s="6">
        <f t="shared" si="1"/>
        <v>5800</v>
      </c>
    </row>
    <row r="9" spans="1:7">
      <c r="A9" s="2">
        <v>4000</v>
      </c>
      <c r="B9" s="3" t="s">
        <v>9</v>
      </c>
      <c r="C9" s="12">
        <v>700</v>
      </c>
      <c r="D9" s="12">
        <f>C9</f>
        <v>700</v>
      </c>
      <c r="E9" s="12">
        <f t="shared" si="0"/>
        <v>700</v>
      </c>
      <c r="F9" s="12">
        <f t="shared" si="0"/>
        <v>700</v>
      </c>
      <c r="G9" s="6">
        <f t="shared" si="1"/>
        <v>2800</v>
      </c>
    </row>
    <row r="10" spans="1:7">
      <c r="A10" s="2">
        <v>4010</v>
      </c>
      <c r="B10" s="2" t="s">
        <v>20</v>
      </c>
      <c r="C10" s="12">
        <v>1350</v>
      </c>
      <c r="D10" s="12">
        <v>2350</v>
      </c>
      <c r="E10" s="12">
        <v>3000</v>
      </c>
      <c r="F10" s="12">
        <v>55</v>
      </c>
      <c r="G10" s="6">
        <f t="shared" si="1"/>
        <v>6755</v>
      </c>
    </row>
    <row r="11" spans="1:7">
      <c r="A11" s="2">
        <v>5000</v>
      </c>
      <c r="B11" s="1" t="s">
        <v>8</v>
      </c>
      <c r="C11" s="12">
        <v>500</v>
      </c>
      <c r="D11" s="12">
        <f>C11</f>
        <v>500</v>
      </c>
      <c r="E11" s="12">
        <f t="shared" si="0"/>
        <v>500</v>
      </c>
      <c r="F11" s="12">
        <f t="shared" si="0"/>
        <v>500</v>
      </c>
      <c r="G11" s="6">
        <f t="shared" si="1"/>
        <v>2000</v>
      </c>
    </row>
    <row r="12" spans="1:7">
      <c r="A12" s="2">
        <v>6000</v>
      </c>
      <c r="B12" s="1" t="s">
        <v>10</v>
      </c>
      <c r="C12" s="12">
        <v>1200</v>
      </c>
      <c r="D12" s="12">
        <v>0</v>
      </c>
      <c r="E12" s="12">
        <v>2000</v>
      </c>
      <c r="F12" s="12">
        <v>0</v>
      </c>
      <c r="G12" s="6">
        <f t="shared" si="1"/>
        <v>3200</v>
      </c>
    </row>
    <row r="13" spans="1:7">
      <c r="A13" s="2">
        <v>7000</v>
      </c>
      <c r="B13" s="3" t="s">
        <v>11</v>
      </c>
      <c r="C13" s="12">
        <v>3500</v>
      </c>
      <c r="D13" s="12">
        <f>C13</f>
        <v>3500</v>
      </c>
      <c r="E13" s="12">
        <v>0</v>
      </c>
      <c r="F13" s="12">
        <v>0</v>
      </c>
      <c r="G13" s="6">
        <f t="shared" si="1"/>
        <v>7000</v>
      </c>
    </row>
    <row r="14" spans="1:7">
      <c r="A14" s="2">
        <v>8000</v>
      </c>
      <c r="B14" s="3" t="s">
        <v>12</v>
      </c>
      <c r="C14" s="12">
        <v>7500</v>
      </c>
      <c r="D14" s="12">
        <f>C14</f>
        <v>7500</v>
      </c>
      <c r="E14" s="12">
        <f t="shared" si="0"/>
        <v>7500</v>
      </c>
      <c r="F14" s="12">
        <f t="shared" si="0"/>
        <v>7500</v>
      </c>
      <c r="G14" s="6">
        <f t="shared" si="1"/>
        <v>30000</v>
      </c>
    </row>
    <row r="15" spans="1:7">
      <c r="A15" s="2">
        <v>9000</v>
      </c>
      <c r="B15" s="3" t="s">
        <v>16</v>
      </c>
      <c r="C15" s="12">
        <v>1750</v>
      </c>
      <c r="D15" s="12">
        <f>C15</f>
        <v>1750</v>
      </c>
      <c r="E15" s="12">
        <f t="shared" si="0"/>
        <v>1750</v>
      </c>
      <c r="F15" s="12">
        <f t="shared" si="0"/>
        <v>1750</v>
      </c>
      <c r="G15" s="6">
        <f t="shared" si="1"/>
        <v>7000</v>
      </c>
    </row>
    <row r="16" spans="1:7" ht="16.5" thickBot="1">
      <c r="B16" s="1" t="s">
        <v>17</v>
      </c>
      <c r="C16" s="7">
        <f>SUM(C5:C15)</f>
        <v>29655</v>
      </c>
      <c r="D16" s="8">
        <f>SUM(D5:D15)</f>
        <v>30720</v>
      </c>
      <c r="E16" s="8">
        <f>SUM(E5:E15)</f>
        <v>29870</v>
      </c>
      <c r="F16" s="8">
        <f>SUM(F5:F15)</f>
        <v>24925</v>
      </c>
      <c r="G16" s="9">
        <f t="shared" si="1"/>
        <v>115170</v>
      </c>
    </row>
    <row r="17" ht="16.5" thickTop="1"/>
  </sheetData>
  <phoneticPr fontId="2" type="noConversion"/>
  <hyperlinks>
    <hyperlink ref="A2" location="Sheet1!A1" display="Back to Main Menu"/>
  </hyperlinks>
  <pageMargins left="0.75" right="0.75" top="1" bottom="1" header="0.5" footer="0.5"/>
  <pageSetup scale="130" orientation="landscape" horizontalDpi="30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K13"/>
  <sheetViews>
    <sheetView showGridLines="0" zoomScale="130" workbookViewId="0">
      <selection activeCell="A2" sqref="A2"/>
    </sheetView>
  </sheetViews>
  <sheetFormatPr defaultRowHeight="15.75"/>
  <cols>
    <col min="1" max="1" width="8.88671875" style="2"/>
    <col min="2" max="2" width="15.6640625" style="1" customWidth="1"/>
    <col min="3" max="11" width="9.5546875" style="10" customWidth="1"/>
    <col min="12" max="16384" width="8.88671875" style="1"/>
  </cols>
  <sheetData>
    <row r="1" spans="1:7" ht="23.25">
      <c r="A1" s="28" t="s">
        <v>13</v>
      </c>
      <c r="B1" s="29"/>
      <c r="C1" s="30"/>
      <c r="D1" s="30"/>
      <c r="E1" s="30"/>
      <c r="F1" s="30"/>
      <c r="G1" s="30"/>
    </row>
    <row r="2" spans="1:7" ht="18">
      <c r="A2" s="47" t="s">
        <v>42</v>
      </c>
    </row>
    <row r="4" spans="1:7">
      <c r="C4" s="14" t="s">
        <v>3</v>
      </c>
      <c r="D4" s="14" t="s">
        <v>4</v>
      </c>
      <c r="E4" s="14" t="s">
        <v>5</v>
      </c>
      <c r="F4" s="14" t="s">
        <v>6</v>
      </c>
      <c r="G4" s="13" t="s">
        <v>18</v>
      </c>
    </row>
    <row r="5" spans="1:7">
      <c r="A5" s="2">
        <v>1000</v>
      </c>
      <c r="B5" s="1" t="s">
        <v>1</v>
      </c>
      <c r="C5" s="12">
        <v>1500</v>
      </c>
      <c r="D5" s="12">
        <f>C5</f>
        <v>1500</v>
      </c>
      <c r="E5" s="12">
        <f t="shared" ref="E5:F11" si="0">D5</f>
        <v>1500</v>
      </c>
      <c r="F5" s="12">
        <f t="shared" si="0"/>
        <v>1500</v>
      </c>
      <c r="G5" s="5">
        <f t="shared" ref="G5:G12" si="1">SUM(C5:F5)</f>
        <v>6000</v>
      </c>
    </row>
    <row r="6" spans="1:7">
      <c r="A6" s="2">
        <v>2000</v>
      </c>
      <c r="B6" s="1" t="s">
        <v>2</v>
      </c>
      <c r="C6" s="12">
        <v>8000</v>
      </c>
      <c r="D6" s="12">
        <v>6000</v>
      </c>
      <c r="E6" s="12">
        <v>6000</v>
      </c>
      <c r="F6" s="12">
        <v>6000</v>
      </c>
      <c r="G6" s="6">
        <f t="shared" si="1"/>
        <v>26000</v>
      </c>
    </row>
    <row r="7" spans="1:7">
      <c r="A7" s="2">
        <v>3000</v>
      </c>
      <c r="B7" s="1" t="s">
        <v>7</v>
      </c>
      <c r="C7" s="12">
        <v>250</v>
      </c>
      <c r="D7" s="12">
        <f>C7</f>
        <v>250</v>
      </c>
      <c r="E7" s="12">
        <f t="shared" si="0"/>
        <v>250</v>
      </c>
      <c r="F7" s="12">
        <f t="shared" si="0"/>
        <v>250</v>
      </c>
      <c r="G7" s="6">
        <f t="shared" si="1"/>
        <v>1000</v>
      </c>
    </row>
    <row r="8" spans="1:7">
      <c r="A8" s="2">
        <v>5000</v>
      </c>
      <c r="B8" s="1" t="s">
        <v>8</v>
      </c>
      <c r="C8" s="12">
        <v>250</v>
      </c>
      <c r="D8" s="12">
        <f>C8</f>
        <v>250</v>
      </c>
      <c r="E8" s="12">
        <f t="shared" si="0"/>
        <v>250</v>
      </c>
      <c r="F8" s="12">
        <f t="shared" si="0"/>
        <v>250</v>
      </c>
      <c r="G8" s="6">
        <f t="shared" si="1"/>
        <v>1000</v>
      </c>
    </row>
    <row r="9" spans="1:7">
      <c r="A9" s="2">
        <v>6000</v>
      </c>
      <c r="B9" s="1" t="s">
        <v>10</v>
      </c>
      <c r="C9" s="12">
        <v>560</v>
      </c>
      <c r="D9" s="12">
        <v>890</v>
      </c>
      <c r="E9" s="12">
        <v>230</v>
      </c>
      <c r="F9" s="12">
        <v>1200</v>
      </c>
      <c r="G9" s="6">
        <f t="shared" si="1"/>
        <v>2880</v>
      </c>
    </row>
    <row r="10" spans="1:7">
      <c r="A10" s="2">
        <v>8000</v>
      </c>
      <c r="B10" s="3" t="s">
        <v>12</v>
      </c>
      <c r="C10" s="12">
        <v>7500</v>
      </c>
      <c r="D10" s="12">
        <f>C10</f>
        <v>7500</v>
      </c>
      <c r="E10" s="12">
        <f t="shared" si="0"/>
        <v>7500</v>
      </c>
      <c r="F10" s="12">
        <f t="shared" si="0"/>
        <v>7500</v>
      </c>
      <c r="G10" s="6">
        <f t="shared" si="1"/>
        <v>30000</v>
      </c>
    </row>
    <row r="11" spans="1:7">
      <c r="A11" s="2">
        <v>9000</v>
      </c>
      <c r="B11" s="3" t="s">
        <v>16</v>
      </c>
      <c r="C11" s="12">
        <v>1750</v>
      </c>
      <c r="D11" s="12">
        <f>C11</f>
        <v>1750</v>
      </c>
      <c r="E11" s="12">
        <f t="shared" si="0"/>
        <v>1750</v>
      </c>
      <c r="F11" s="12">
        <f t="shared" si="0"/>
        <v>1750</v>
      </c>
      <c r="G11" s="6">
        <f t="shared" si="1"/>
        <v>7000</v>
      </c>
    </row>
    <row r="12" spans="1:7" ht="16.5" thickBot="1">
      <c r="B12" s="1" t="s">
        <v>17</v>
      </c>
      <c r="C12" s="7">
        <f>SUM(C5:C11)</f>
        <v>19810</v>
      </c>
      <c r="D12" s="8">
        <f>SUM(D5:D11)</f>
        <v>18140</v>
      </c>
      <c r="E12" s="8">
        <f>SUM(E5:E11)</f>
        <v>17480</v>
      </c>
      <c r="F12" s="8">
        <f>SUM(F5:F11)</f>
        <v>18450</v>
      </c>
      <c r="G12" s="9">
        <f t="shared" si="1"/>
        <v>73880</v>
      </c>
    </row>
    <row r="13" spans="1:7" ht="16.5" thickTop="1"/>
  </sheetData>
  <phoneticPr fontId="2" type="noConversion"/>
  <hyperlinks>
    <hyperlink ref="A2" location="Sheet1!A1" display="Back to Main Menu"/>
  </hyperlinks>
  <pageMargins left="0.75" right="0.75" top="1" bottom="1" header="0.5" footer="0.5"/>
  <pageSetup orientation="portrait" horizontalDpi="30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18"/>
  <sheetViews>
    <sheetView showGridLines="0" zoomScale="130" workbookViewId="0">
      <selection activeCell="A2" sqref="A2"/>
    </sheetView>
  </sheetViews>
  <sheetFormatPr defaultRowHeight="15.75"/>
  <cols>
    <col min="1" max="1" width="8.88671875" style="2"/>
    <col min="2" max="2" width="15.6640625" style="1" customWidth="1"/>
    <col min="3" max="11" width="9.5546875" style="10" customWidth="1"/>
    <col min="12" max="16384" width="8.88671875" style="1"/>
  </cols>
  <sheetData>
    <row r="1" spans="1:7" ht="23.25">
      <c r="A1" s="31" t="s">
        <v>14</v>
      </c>
      <c r="B1" s="32"/>
      <c r="C1" s="33"/>
      <c r="D1" s="33"/>
      <c r="E1" s="33"/>
      <c r="F1" s="33"/>
      <c r="G1" s="33"/>
    </row>
    <row r="2" spans="1:7" ht="18">
      <c r="A2" s="47" t="s">
        <v>42</v>
      </c>
    </row>
    <row r="4" spans="1:7">
      <c r="C4" s="14" t="s">
        <v>3</v>
      </c>
      <c r="D4" s="14" t="s">
        <v>4</v>
      </c>
      <c r="E4" s="14" t="s">
        <v>5</v>
      </c>
      <c r="F4" s="14" t="s">
        <v>6</v>
      </c>
      <c r="G4" s="13" t="s">
        <v>18</v>
      </c>
    </row>
    <row r="5" spans="1:7">
      <c r="A5" s="2">
        <v>1000</v>
      </c>
      <c r="B5" s="1" t="s">
        <v>1</v>
      </c>
      <c r="C5" s="12">
        <v>5000</v>
      </c>
      <c r="D5" s="12">
        <f>C5</f>
        <v>5000</v>
      </c>
      <c r="E5" s="12">
        <f t="shared" ref="E5:F16" si="0">D5</f>
        <v>5000</v>
      </c>
      <c r="F5" s="12">
        <f t="shared" si="0"/>
        <v>5000</v>
      </c>
      <c r="G5" s="5">
        <f t="shared" ref="G5:G17" si="1">SUM(C5:F5)</f>
        <v>20000</v>
      </c>
    </row>
    <row r="6" spans="1:7">
      <c r="A6" s="2">
        <v>2000</v>
      </c>
      <c r="B6" s="1" t="s">
        <v>2</v>
      </c>
      <c r="C6" s="12">
        <v>3200</v>
      </c>
      <c r="D6" s="12">
        <v>3200</v>
      </c>
      <c r="E6" s="12">
        <v>3200</v>
      </c>
      <c r="F6" s="12">
        <v>3200</v>
      </c>
      <c r="G6" s="6">
        <f t="shared" si="1"/>
        <v>12800</v>
      </c>
    </row>
    <row r="7" spans="1:7">
      <c r="A7" s="2">
        <v>3000</v>
      </c>
      <c r="B7" s="1" t="s">
        <v>7</v>
      </c>
      <c r="C7" s="12">
        <v>980</v>
      </c>
      <c r="D7" s="12">
        <v>450</v>
      </c>
      <c r="E7" s="12">
        <f t="shared" si="0"/>
        <v>450</v>
      </c>
      <c r="F7" s="12">
        <f t="shared" si="0"/>
        <v>450</v>
      </c>
      <c r="G7" s="6">
        <f t="shared" si="1"/>
        <v>2330</v>
      </c>
    </row>
    <row r="8" spans="1:7">
      <c r="A8" s="2">
        <v>4000</v>
      </c>
      <c r="B8" s="3" t="s">
        <v>9</v>
      </c>
      <c r="C8" s="12">
        <v>300</v>
      </c>
      <c r="D8" s="12">
        <f>C8</f>
        <v>300</v>
      </c>
      <c r="E8" s="12">
        <f t="shared" si="0"/>
        <v>300</v>
      </c>
      <c r="F8" s="12">
        <f t="shared" si="0"/>
        <v>300</v>
      </c>
      <c r="G8" s="6">
        <f t="shared" si="1"/>
        <v>1200</v>
      </c>
    </row>
    <row r="9" spans="1:7">
      <c r="A9" s="2">
        <v>5000</v>
      </c>
      <c r="B9" s="1" t="s">
        <v>8</v>
      </c>
      <c r="C9" s="12">
        <v>210</v>
      </c>
      <c r="D9" s="12">
        <f>C9</f>
        <v>210</v>
      </c>
      <c r="E9" s="12">
        <f t="shared" si="0"/>
        <v>210</v>
      </c>
      <c r="F9" s="12">
        <f t="shared" si="0"/>
        <v>210</v>
      </c>
      <c r="G9" s="6">
        <f t="shared" si="1"/>
        <v>840</v>
      </c>
    </row>
    <row r="10" spans="1:7">
      <c r="A10" s="2">
        <v>5010</v>
      </c>
      <c r="B10" s="1" t="s">
        <v>21</v>
      </c>
      <c r="C10" s="12">
        <v>3240</v>
      </c>
      <c r="D10" s="12">
        <v>1230</v>
      </c>
      <c r="E10" s="12">
        <v>679</v>
      </c>
      <c r="F10" s="12">
        <v>4500</v>
      </c>
      <c r="G10" s="6">
        <f t="shared" si="1"/>
        <v>9649</v>
      </c>
    </row>
    <row r="11" spans="1:7">
      <c r="A11" s="2">
        <v>5020</v>
      </c>
      <c r="B11" s="1" t="s">
        <v>22</v>
      </c>
      <c r="C11" s="12">
        <v>500</v>
      </c>
      <c r="D11" s="12">
        <v>500</v>
      </c>
      <c r="E11" s="12">
        <v>500</v>
      </c>
      <c r="F11" s="12">
        <v>500</v>
      </c>
      <c r="G11" s="6">
        <f t="shared" si="1"/>
        <v>2000</v>
      </c>
    </row>
    <row r="12" spans="1:7">
      <c r="A12" s="2">
        <v>5030</v>
      </c>
      <c r="B12" s="1" t="s">
        <v>23</v>
      </c>
      <c r="C12" s="12">
        <v>1250</v>
      </c>
      <c r="D12" s="12">
        <v>1250</v>
      </c>
      <c r="E12" s="12">
        <v>1250</v>
      </c>
      <c r="F12" s="12">
        <v>1250</v>
      </c>
      <c r="G12" s="6">
        <f t="shared" si="1"/>
        <v>5000</v>
      </c>
    </row>
    <row r="13" spans="1:7">
      <c r="A13" s="2">
        <v>6000</v>
      </c>
      <c r="B13" s="1" t="s">
        <v>10</v>
      </c>
      <c r="C13" s="12">
        <v>245</v>
      </c>
      <c r="D13" s="12">
        <v>770</v>
      </c>
      <c r="E13" s="12">
        <v>600</v>
      </c>
      <c r="F13" s="12">
        <v>600</v>
      </c>
      <c r="G13" s="6">
        <f t="shared" si="1"/>
        <v>2215</v>
      </c>
    </row>
    <row r="14" spans="1:7">
      <c r="A14" s="2">
        <v>7000</v>
      </c>
      <c r="B14" s="3" t="s">
        <v>11</v>
      </c>
      <c r="C14" s="12">
        <v>50</v>
      </c>
      <c r="D14" s="12">
        <v>50</v>
      </c>
      <c r="E14" s="12">
        <v>50</v>
      </c>
      <c r="F14" s="12">
        <v>50</v>
      </c>
      <c r="G14" s="6">
        <f t="shared" si="1"/>
        <v>200</v>
      </c>
    </row>
    <row r="15" spans="1:7">
      <c r="A15" s="2">
        <v>8000</v>
      </c>
      <c r="B15" s="3" t="s">
        <v>12</v>
      </c>
      <c r="C15" s="12">
        <v>2000</v>
      </c>
      <c r="D15" s="12">
        <f>C15</f>
        <v>2000</v>
      </c>
      <c r="E15" s="12">
        <f t="shared" si="0"/>
        <v>2000</v>
      </c>
      <c r="F15" s="12">
        <f t="shared" si="0"/>
        <v>2000</v>
      </c>
      <c r="G15" s="6">
        <f t="shared" si="1"/>
        <v>8000</v>
      </c>
    </row>
    <row r="16" spans="1:7">
      <c r="A16" s="2">
        <v>9000</v>
      </c>
      <c r="B16" s="3" t="s">
        <v>16</v>
      </c>
      <c r="C16" s="12">
        <v>100</v>
      </c>
      <c r="D16" s="12">
        <f>C16</f>
        <v>100</v>
      </c>
      <c r="E16" s="12">
        <f t="shared" si="0"/>
        <v>100</v>
      </c>
      <c r="F16" s="12">
        <f t="shared" si="0"/>
        <v>100</v>
      </c>
      <c r="G16" s="6">
        <f t="shared" si="1"/>
        <v>400</v>
      </c>
    </row>
    <row r="17" spans="2:7" ht="16.5" thickBot="1">
      <c r="B17" s="1" t="s">
        <v>17</v>
      </c>
      <c r="C17" s="7">
        <f>SUM(C5:C16)</f>
        <v>17075</v>
      </c>
      <c r="D17" s="8">
        <f>SUM(D5:D16)</f>
        <v>15060</v>
      </c>
      <c r="E17" s="8">
        <f>SUM(E5:E16)</f>
        <v>14339</v>
      </c>
      <c r="F17" s="8">
        <f>SUM(F5:F16)</f>
        <v>18160</v>
      </c>
      <c r="G17" s="9">
        <f t="shared" si="1"/>
        <v>64634</v>
      </c>
    </row>
    <row r="18" spans="2:7" ht="16.5" thickTop="1"/>
  </sheetData>
  <phoneticPr fontId="2" type="noConversion"/>
  <hyperlinks>
    <hyperlink ref="A2" location="Sheet1!A1" display="Back to Main Menu"/>
  </hyperlinks>
  <pageMargins left="0.75" right="0.75" top="1" bottom="1" header="0.5" footer="0.5"/>
  <pageSetup orientation="portrait" horizontalDpi="30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K15"/>
  <sheetViews>
    <sheetView showGridLines="0" zoomScale="130" workbookViewId="0">
      <selection activeCell="A2" sqref="A2"/>
    </sheetView>
  </sheetViews>
  <sheetFormatPr defaultRowHeight="15.75"/>
  <cols>
    <col min="1" max="1" width="8.88671875" style="2"/>
    <col min="2" max="2" width="15.6640625" style="1" customWidth="1"/>
    <col min="3" max="11" width="9.5546875" style="10" customWidth="1"/>
    <col min="12" max="16384" width="8.88671875" style="1"/>
  </cols>
  <sheetData>
    <row r="1" spans="1:7" ht="23.25">
      <c r="A1" s="34" t="s">
        <v>15</v>
      </c>
      <c r="B1" s="35"/>
      <c r="C1" s="36"/>
      <c r="D1" s="36"/>
      <c r="E1" s="36"/>
      <c r="F1" s="36"/>
      <c r="G1" s="36"/>
    </row>
    <row r="2" spans="1:7" ht="18">
      <c r="A2" s="47" t="s">
        <v>42</v>
      </c>
    </row>
    <row r="4" spans="1:7">
      <c r="C4" s="14" t="s">
        <v>3</v>
      </c>
      <c r="D4" s="14" t="s">
        <v>4</v>
      </c>
      <c r="E4" s="14" t="s">
        <v>5</v>
      </c>
      <c r="F4" s="14" t="s">
        <v>6</v>
      </c>
      <c r="G4" s="11" t="s">
        <v>18</v>
      </c>
    </row>
    <row r="5" spans="1:7">
      <c r="A5" s="2">
        <v>1000</v>
      </c>
      <c r="B5" s="1" t="s">
        <v>1</v>
      </c>
      <c r="C5" s="12">
        <v>4000</v>
      </c>
      <c r="D5" s="12">
        <f>C5</f>
        <v>4000</v>
      </c>
      <c r="E5" s="12">
        <f>D5</f>
        <v>4000</v>
      </c>
      <c r="F5" s="12">
        <f>E5</f>
        <v>4000</v>
      </c>
      <c r="G5" s="5">
        <f t="shared" ref="G5:G14" si="0">SUM(C5:F5)</f>
        <v>16000</v>
      </c>
    </row>
    <row r="6" spans="1:7">
      <c r="A6" s="2">
        <v>2000</v>
      </c>
      <c r="B6" s="1" t="s">
        <v>2</v>
      </c>
      <c r="C6" s="12">
        <v>6700</v>
      </c>
      <c r="D6" s="12">
        <v>7800</v>
      </c>
      <c r="E6" s="12">
        <v>7800</v>
      </c>
      <c r="F6" s="12">
        <v>7800</v>
      </c>
      <c r="G6" s="6">
        <f t="shared" si="0"/>
        <v>30100</v>
      </c>
    </row>
    <row r="7" spans="1:7">
      <c r="A7" s="2">
        <v>5000</v>
      </c>
      <c r="B7" s="1" t="s">
        <v>8</v>
      </c>
      <c r="C7" s="12">
        <v>500</v>
      </c>
      <c r="D7" s="12">
        <f>C7</f>
        <v>500</v>
      </c>
      <c r="E7" s="12">
        <f>D7</f>
        <v>500</v>
      </c>
      <c r="F7" s="12">
        <f>E7</f>
        <v>500</v>
      </c>
      <c r="G7" s="6">
        <f t="shared" si="0"/>
        <v>2000</v>
      </c>
    </row>
    <row r="8" spans="1:7">
      <c r="A8" s="2">
        <v>6000</v>
      </c>
      <c r="B8" s="1" t="s">
        <v>10</v>
      </c>
      <c r="C8" s="12">
        <v>1200</v>
      </c>
      <c r="D8" s="12">
        <v>0</v>
      </c>
      <c r="E8" s="12">
        <v>2000</v>
      </c>
      <c r="F8" s="12">
        <v>0</v>
      </c>
      <c r="G8" s="6">
        <f t="shared" si="0"/>
        <v>3200</v>
      </c>
    </row>
    <row r="9" spans="1:7">
      <c r="A9" s="2">
        <v>7000</v>
      </c>
      <c r="B9" s="3" t="s">
        <v>11</v>
      </c>
      <c r="C9" s="12">
        <v>3500</v>
      </c>
      <c r="D9" s="12">
        <f>C9</f>
        <v>3500</v>
      </c>
      <c r="E9" s="12">
        <v>0</v>
      </c>
      <c r="F9" s="12">
        <v>0</v>
      </c>
      <c r="G9" s="6">
        <f t="shared" si="0"/>
        <v>7000</v>
      </c>
    </row>
    <row r="10" spans="1:7">
      <c r="A10" s="2">
        <v>8000</v>
      </c>
      <c r="B10" s="3" t="s">
        <v>12</v>
      </c>
      <c r="C10" s="12">
        <v>7500</v>
      </c>
      <c r="D10" s="12">
        <f>C10</f>
        <v>7500</v>
      </c>
      <c r="E10" s="12">
        <f>D10</f>
        <v>7500</v>
      </c>
      <c r="F10" s="12">
        <f>E10</f>
        <v>7500</v>
      </c>
      <c r="G10" s="6">
        <f t="shared" si="0"/>
        <v>30000</v>
      </c>
    </row>
    <row r="11" spans="1:7">
      <c r="A11" s="2">
        <v>8010</v>
      </c>
      <c r="B11" s="2" t="s">
        <v>24</v>
      </c>
      <c r="C11" s="12">
        <v>4000</v>
      </c>
      <c r="D11" s="12">
        <f>C11</f>
        <v>4000</v>
      </c>
      <c r="E11" s="12">
        <v>5000</v>
      </c>
      <c r="F11" s="12">
        <v>2300</v>
      </c>
      <c r="G11" s="6">
        <f t="shared" si="0"/>
        <v>15300</v>
      </c>
    </row>
    <row r="12" spans="1:7">
      <c r="A12" s="2">
        <v>8020</v>
      </c>
      <c r="B12" s="2" t="s">
        <v>25</v>
      </c>
      <c r="C12" s="12">
        <v>2300</v>
      </c>
      <c r="D12" s="12">
        <v>1450</v>
      </c>
      <c r="E12" s="12">
        <v>3000</v>
      </c>
      <c r="F12" s="12">
        <v>2030</v>
      </c>
      <c r="G12" s="6">
        <f t="shared" si="0"/>
        <v>8780</v>
      </c>
    </row>
    <row r="13" spans="1:7">
      <c r="A13" s="2">
        <v>9000</v>
      </c>
      <c r="B13" s="3" t="s">
        <v>16</v>
      </c>
      <c r="C13" s="12">
        <v>1750</v>
      </c>
      <c r="D13" s="12">
        <f>C13</f>
        <v>1750</v>
      </c>
      <c r="E13" s="12">
        <f>D13</f>
        <v>1750</v>
      </c>
      <c r="F13" s="12">
        <f>E13</f>
        <v>1750</v>
      </c>
      <c r="G13" s="6">
        <f t="shared" si="0"/>
        <v>7000</v>
      </c>
    </row>
    <row r="14" spans="1:7" ht="16.5" thickBot="1">
      <c r="B14" s="1" t="s">
        <v>17</v>
      </c>
      <c r="C14" s="7">
        <f>SUM(C5:C13)</f>
        <v>31450</v>
      </c>
      <c r="D14" s="8">
        <f>SUM(D5:D13)</f>
        <v>30500</v>
      </c>
      <c r="E14" s="8">
        <f>SUM(E5:E13)</f>
        <v>31550</v>
      </c>
      <c r="F14" s="8">
        <f>SUM(F5:F13)</f>
        <v>25880</v>
      </c>
      <c r="G14" s="9">
        <f t="shared" si="0"/>
        <v>119380</v>
      </c>
    </row>
    <row r="15" spans="1:7" ht="16.5" thickTop="1"/>
  </sheetData>
  <phoneticPr fontId="2" type="noConversion"/>
  <hyperlinks>
    <hyperlink ref="A2" location="Sheet1!A1" display="Back to Main Menu"/>
  </hyperlinks>
  <pageMargins left="0.75" right="0.75" top="1" bottom="1" header="0.5" footer="0.5"/>
  <pageSetup orientation="portrait" horizontalDpi="30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S23"/>
  <sheetViews>
    <sheetView showGridLines="0" workbookViewId="0">
      <selection activeCell="F8" sqref="F8"/>
    </sheetView>
  </sheetViews>
  <sheetFormatPr defaultRowHeight="15"/>
  <cols>
    <col min="1" max="1" width="20" customWidth="1"/>
    <col min="2" max="2" width="15.5546875" customWidth="1"/>
    <col min="3" max="5" width="8.5546875" customWidth="1"/>
    <col min="8" max="8" width="3.88671875" customWidth="1"/>
    <col min="9" max="9" width="17.109375" customWidth="1"/>
    <col min="16" max="16" width="11" bestFit="1" customWidth="1"/>
    <col min="19" max="19" width="18.5546875" customWidth="1"/>
  </cols>
  <sheetData>
    <row r="1" spans="1:19" ht="23.25">
      <c r="A1" s="4" t="s">
        <v>26</v>
      </c>
      <c r="B1" s="1"/>
      <c r="C1" s="10"/>
      <c r="D1" s="10"/>
      <c r="E1" s="10"/>
      <c r="F1" s="10"/>
      <c r="G1" s="10"/>
      <c r="I1" s="47" t="s">
        <v>42</v>
      </c>
    </row>
    <row r="2" spans="1:19" ht="18">
      <c r="A2" s="47" t="s">
        <v>42</v>
      </c>
      <c r="B2" s="1"/>
      <c r="C2" s="10"/>
      <c r="D2" s="10"/>
      <c r="E2" s="10"/>
      <c r="F2" s="10"/>
      <c r="G2" s="10"/>
      <c r="I2" s="1" t="s">
        <v>29</v>
      </c>
      <c r="L2" s="40">
        <v>0.33</v>
      </c>
    </row>
    <row r="3" spans="1:19" ht="15.75">
      <c r="A3" s="2"/>
      <c r="B3" s="1"/>
      <c r="C3" s="10"/>
      <c r="D3" s="10"/>
      <c r="E3" s="10"/>
      <c r="F3" s="10"/>
      <c r="G3" s="10"/>
    </row>
    <row r="4" spans="1:19" ht="15.75">
      <c r="A4" s="2"/>
      <c r="B4" s="24" t="s">
        <v>27</v>
      </c>
      <c r="C4" s="16"/>
      <c r="D4" s="16"/>
      <c r="E4" s="16"/>
      <c r="F4" s="16"/>
      <c r="G4" s="17"/>
      <c r="H4" s="18"/>
      <c r="I4" s="1" t="s">
        <v>28</v>
      </c>
    </row>
    <row r="5" spans="1:19" ht="16.5" thickBot="1">
      <c r="A5" s="19"/>
      <c r="B5" s="21"/>
      <c r="C5" s="39" t="s">
        <v>3</v>
      </c>
      <c r="D5" s="39" t="s">
        <v>4</v>
      </c>
      <c r="E5" s="39" t="s">
        <v>5</v>
      </c>
      <c r="F5" s="39" t="s">
        <v>6</v>
      </c>
      <c r="G5" s="39" t="s">
        <v>17</v>
      </c>
      <c r="H5" s="18"/>
      <c r="I5" s="21"/>
      <c r="J5" s="39" t="s">
        <v>3</v>
      </c>
      <c r="K5" s="39" t="s">
        <v>4</v>
      </c>
      <c r="L5" s="39" t="s">
        <v>5</v>
      </c>
      <c r="M5" s="39" t="s">
        <v>6</v>
      </c>
      <c r="N5" s="39" t="s">
        <v>17</v>
      </c>
      <c r="P5" s="42" t="s">
        <v>30</v>
      </c>
      <c r="Q5" s="41" t="s">
        <v>31</v>
      </c>
      <c r="R5" s="41" t="s">
        <v>32</v>
      </c>
      <c r="S5" s="41" t="s">
        <v>33</v>
      </c>
    </row>
    <row r="6" spans="1:19" ht="15.75">
      <c r="A6" s="19"/>
      <c r="B6" s="21" t="s">
        <v>1</v>
      </c>
      <c r="C6" s="20">
        <v>14500</v>
      </c>
      <c r="D6" s="20">
        <v>14500</v>
      </c>
      <c r="E6" s="20">
        <v>14500</v>
      </c>
      <c r="F6" s="20">
        <v>14500</v>
      </c>
      <c r="G6" s="20">
        <f>SUM(C6:F6)</f>
        <v>58000</v>
      </c>
      <c r="H6" s="18"/>
      <c r="I6" s="21" t="s">
        <v>1</v>
      </c>
      <c r="J6" s="20">
        <f>C6*(1+$L$2)</f>
        <v>19285</v>
      </c>
      <c r="K6" s="20">
        <f t="shared" ref="K6:M21" si="0">D6*(1+$L$2)</f>
        <v>19285</v>
      </c>
      <c r="L6" s="20">
        <f t="shared" si="0"/>
        <v>19285</v>
      </c>
      <c r="M6" s="20">
        <f t="shared" si="0"/>
        <v>19285</v>
      </c>
      <c r="N6" s="20">
        <f>SUM(J6:M6)</f>
        <v>77140</v>
      </c>
      <c r="P6" s="43">
        <v>89000</v>
      </c>
      <c r="Q6" s="44">
        <f>N6-P6</f>
        <v>-11860</v>
      </c>
      <c r="R6" s="45">
        <f>Q6/N6</f>
        <v>-0.15374643505315011</v>
      </c>
      <c r="S6" s="45">
        <f>ABS(R6)</f>
        <v>0.15374643505315011</v>
      </c>
    </row>
    <row r="7" spans="1:19" ht="15.75">
      <c r="A7" s="19"/>
      <c r="B7" s="21" t="s">
        <v>2</v>
      </c>
      <c r="C7" s="20">
        <v>24600</v>
      </c>
      <c r="D7" s="20">
        <v>24800</v>
      </c>
      <c r="E7" s="20">
        <v>24800</v>
      </c>
      <c r="F7" s="20">
        <v>24800</v>
      </c>
      <c r="G7" s="20">
        <f>SUM(C7:F7)</f>
        <v>99000</v>
      </c>
      <c r="H7" s="18"/>
      <c r="I7" s="21" t="s">
        <v>2</v>
      </c>
      <c r="J7" s="20">
        <f t="shared" ref="J7:J21" si="1">C7*(1+$L$2)</f>
        <v>32718</v>
      </c>
      <c r="K7" s="20">
        <f t="shared" si="0"/>
        <v>32984</v>
      </c>
      <c r="L7" s="20">
        <f t="shared" si="0"/>
        <v>32984</v>
      </c>
      <c r="M7" s="20">
        <f t="shared" si="0"/>
        <v>32984</v>
      </c>
      <c r="N7" s="20">
        <f>SUM(J7:M7)</f>
        <v>131670</v>
      </c>
      <c r="P7" s="43">
        <v>176000</v>
      </c>
      <c r="Q7" s="44">
        <f t="shared" ref="Q7:Q22" si="2">N7-P7</f>
        <v>-44330</v>
      </c>
      <c r="R7" s="45">
        <f t="shared" ref="R7:R22" si="3">Q7/N7</f>
        <v>-0.33667502088554718</v>
      </c>
      <c r="S7" s="45">
        <f t="shared" ref="S7:S22" si="4">ABS(R7)</f>
        <v>0.33667502088554718</v>
      </c>
    </row>
    <row r="8" spans="1:19" ht="15.75">
      <c r="A8" s="19"/>
      <c r="B8" s="21" t="s">
        <v>19</v>
      </c>
      <c r="C8" s="20">
        <v>1005</v>
      </c>
      <c r="D8" s="20">
        <v>1170</v>
      </c>
      <c r="E8" s="20">
        <v>1170</v>
      </c>
      <c r="F8" s="20">
        <v>1170</v>
      </c>
      <c r="G8" s="20">
        <f>SUM(C8:F8)</f>
        <v>4515</v>
      </c>
      <c r="H8" s="18"/>
      <c r="I8" s="21" t="s">
        <v>19</v>
      </c>
      <c r="J8" s="20">
        <f t="shared" si="1"/>
        <v>1336.65</v>
      </c>
      <c r="K8" s="20">
        <f t="shared" si="0"/>
        <v>1556.1000000000001</v>
      </c>
      <c r="L8" s="20">
        <f t="shared" si="0"/>
        <v>1556.1000000000001</v>
      </c>
      <c r="M8" s="20">
        <f t="shared" si="0"/>
        <v>1556.1000000000001</v>
      </c>
      <c r="N8" s="20">
        <f>SUM(J8:M8)</f>
        <v>6004.9500000000007</v>
      </c>
      <c r="P8" s="43">
        <v>3400</v>
      </c>
      <c r="Q8" s="44">
        <f t="shared" si="2"/>
        <v>2604.9500000000007</v>
      </c>
      <c r="R8" s="45">
        <f t="shared" si="3"/>
        <v>0.43380044796376332</v>
      </c>
      <c r="S8" s="45">
        <f t="shared" si="4"/>
        <v>0.43380044796376332</v>
      </c>
    </row>
    <row r="9" spans="1:19" ht="15.75">
      <c r="A9" s="19"/>
      <c r="B9" s="22" t="s">
        <v>7</v>
      </c>
      <c r="C9" s="20">
        <v>2680</v>
      </c>
      <c r="D9" s="20">
        <v>2150</v>
      </c>
      <c r="E9" s="20">
        <v>2150</v>
      </c>
      <c r="F9" s="20">
        <v>2150</v>
      </c>
      <c r="G9" s="20">
        <f>SUM(C9:F9)</f>
        <v>9130</v>
      </c>
      <c r="H9" s="18"/>
      <c r="I9" s="22" t="s">
        <v>7</v>
      </c>
      <c r="J9" s="20">
        <f t="shared" si="1"/>
        <v>3564.4</v>
      </c>
      <c r="K9" s="20">
        <f t="shared" si="0"/>
        <v>2859.5</v>
      </c>
      <c r="L9" s="20">
        <f t="shared" si="0"/>
        <v>2859.5</v>
      </c>
      <c r="M9" s="20">
        <f t="shared" si="0"/>
        <v>2859.5</v>
      </c>
      <c r="N9" s="20">
        <f>SUM(J9:M9)</f>
        <v>12142.9</v>
      </c>
      <c r="P9" s="43">
        <v>19000</v>
      </c>
      <c r="Q9" s="44">
        <f t="shared" si="2"/>
        <v>-6857.1</v>
      </c>
      <c r="R9" s="45">
        <f t="shared" si="3"/>
        <v>-0.5647003598810828</v>
      </c>
      <c r="S9" s="45">
        <f t="shared" si="4"/>
        <v>0.5647003598810828</v>
      </c>
    </row>
    <row r="10" spans="1:19" ht="15.75">
      <c r="A10" s="19"/>
      <c r="B10" s="23" t="s">
        <v>9</v>
      </c>
      <c r="C10" s="20">
        <v>1000</v>
      </c>
      <c r="D10" s="20">
        <v>1000</v>
      </c>
      <c r="E10" s="20">
        <v>1000</v>
      </c>
      <c r="F10" s="20">
        <v>1000</v>
      </c>
      <c r="G10" s="20">
        <f>SUM(C10:F10)</f>
        <v>4000</v>
      </c>
      <c r="H10" s="18"/>
      <c r="I10" s="23" t="s">
        <v>9</v>
      </c>
      <c r="J10" s="20">
        <f t="shared" si="1"/>
        <v>1330</v>
      </c>
      <c r="K10" s="20">
        <f t="shared" si="0"/>
        <v>1330</v>
      </c>
      <c r="L10" s="20">
        <f t="shared" si="0"/>
        <v>1330</v>
      </c>
      <c r="M10" s="20">
        <f t="shared" si="0"/>
        <v>1330</v>
      </c>
      <c r="N10" s="20">
        <f>SUM(J10:M10)</f>
        <v>5320</v>
      </c>
      <c r="P10" s="43">
        <v>12400</v>
      </c>
      <c r="Q10" s="44">
        <f t="shared" si="2"/>
        <v>-7080</v>
      </c>
      <c r="R10" s="45">
        <f t="shared" si="3"/>
        <v>-1.3308270676691729</v>
      </c>
      <c r="S10" s="45">
        <f t="shared" si="4"/>
        <v>1.3308270676691729</v>
      </c>
    </row>
    <row r="11" spans="1:19" ht="15.75">
      <c r="A11" s="19"/>
      <c r="B11" s="21" t="s">
        <v>20</v>
      </c>
      <c r="C11" s="20">
        <v>1350</v>
      </c>
      <c r="D11" s="20">
        <v>2350</v>
      </c>
      <c r="E11" s="20">
        <v>3000</v>
      </c>
      <c r="F11" s="20">
        <v>55</v>
      </c>
      <c r="G11" s="20">
        <f>SUM(C11:F11)</f>
        <v>6755</v>
      </c>
      <c r="H11" s="18"/>
      <c r="I11" s="21" t="s">
        <v>20</v>
      </c>
      <c r="J11" s="20">
        <f t="shared" si="1"/>
        <v>1795.5</v>
      </c>
      <c r="K11" s="20">
        <f t="shared" si="0"/>
        <v>3125.5</v>
      </c>
      <c r="L11" s="20">
        <f t="shared" si="0"/>
        <v>3990</v>
      </c>
      <c r="M11" s="20">
        <f t="shared" si="0"/>
        <v>73.150000000000006</v>
      </c>
      <c r="N11" s="20">
        <f>SUM(J11:M11)</f>
        <v>8984.15</v>
      </c>
      <c r="P11" s="43">
        <v>6000</v>
      </c>
      <c r="Q11" s="44">
        <f t="shared" si="2"/>
        <v>2984.1499999999996</v>
      </c>
      <c r="R11" s="45">
        <f t="shared" si="3"/>
        <v>0.33215718793653265</v>
      </c>
      <c r="S11" s="45">
        <f t="shared" si="4"/>
        <v>0.33215718793653265</v>
      </c>
    </row>
    <row r="12" spans="1:19" ht="15.75">
      <c r="A12" s="19"/>
      <c r="B12" s="21" t="s">
        <v>8</v>
      </c>
      <c r="C12" s="20">
        <v>1460</v>
      </c>
      <c r="D12" s="20">
        <v>1460</v>
      </c>
      <c r="E12" s="20">
        <v>1460</v>
      </c>
      <c r="F12" s="20">
        <v>1460</v>
      </c>
      <c r="G12" s="20">
        <f>SUM(C12:F12)</f>
        <v>5840</v>
      </c>
      <c r="H12" s="18"/>
      <c r="I12" s="21" t="s">
        <v>8</v>
      </c>
      <c r="J12" s="20">
        <f t="shared" si="1"/>
        <v>1941.8000000000002</v>
      </c>
      <c r="K12" s="20">
        <f t="shared" si="0"/>
        <v>1941.8000000000002</v>
      </c>
      <c r="L12" s="20">
        <f t="shared" si="0"/>
        <v>1941.8000000000002</v>
      </c>
      <c r="M12" s="20">
        <f t="shared" si="0"/>
        <v>1941.8000000000002</v>
      </c>
      <c r="N12" s="20">
        <f>SUM(J12:M12)</f>
        <v>7767.2000000000007</v>
      </c>
      <c r="P12" s="43">
        <v>8700</v>
      </c>
      <c r="Q12" s="44">
        <f t="shared" si="2"/>
        <v>-932.79999999999927</v>
      </c>
      <c r="R12" s="45">
        <f t="shared" si="3"/>
        <v>-0.12009475744154897</v>
      </c>
      <c r="S12" s="45">
        <f t="shared" si="4"/>
        <v>0.12009475744154897</v>
      </c>
    </row>
    <row r="13" spans="1:19" ht="15.75">
      <c r="A13" s="19"/>
      <c r="B13" s="22" t="s">
        <v>21</v>
      </c>
      <c r="C13" s="20">
        <v>3240</v>
      </c>
      <c r="D13" s="20">
        <v>1230</v>
      </c>
      <c r="E13" s="20">
        <v>679</v>
      </c>
      <c r="F13" s="20">
        <v>4500</v>
      </c>
      <c r="G13" s="20">
        <f>SUM(C13:F13)</f>
        <v>9649</v>
      </c>
      <c r="H13" s="18"/>
      <c r="I13" s="22" t="s">
        <v>21</v>
      </c>
      <c r="J13" s="20">
        <f t="shared" si="1"/>
        <v>4309.2</v>
      </c>
      <c r="K13" s="20">
        <f t="shared" si="0"/>
        <v>1635.9</v>
      </c>
      <c r="L13" s="20">
        <f t="shared" si="0"/>
        <v>903.07</v>
      </c>
      <c r="M13" s="20">
        <f t="shared" si="0"/>
        <v>5985</v>
      </c>
      <c r="N13" s="20">
        <f>SUM(J13:M13)</f>
        <v>12833.17</v>
      </c>
      <c r="P13" s="43">
        <v>5200</v>
      </c>
      <c r="Q13" s="44">
        <f t="shared" si="2"/>
        <v>7633.17</v>
      </c>
      <c r="R13" s="45">
        <f t="shared" si="3"/>
        <v>0.59480003771476575</v>
      </c>
      <c r="S13" s="45">
        <f t="shared" si="4"/>
        <v>0.59480003771476575</v>
      </c>
    </row>
    <row r="14" spans="1:19" ht="15.75">
      <c r="A14" s="19"/>
      <c r="B14" s="22" t="s">
        <v>22</v>
      </c>
      <c r="C14" s="20">
        <v>500</v>
      </c>
      <c r="D14" s="20">
        <v>500</v>
      </c>
      <c r="E14" s="20">
        <v>500</v>
      </c>
      <c r="F14" s="20">
        <v>500</v>
      </c>
      <c r="G14" s="20">
        <f>SUM(C14:F14)</f>
        <v>2000</v>
      </c>
      <c r="H14" s="18"/>
      <c r="I14" s="22" t="s">
        <v>22</v>
      </c>
      <c r="J14" s="20">
        <f t="shared" si="1"/>
        <v>665</v>
      </c>
      <c r="K14" s="20">
        <f t="shared" si="0"/>
        <v>665</v>
      </c>
      <c r="L14" s="20">
        <f t="shared" si="0"/>
        <v>665</v>
      </c>
      <c r="M14" s="20">
        <f t="shared" si="0"/>
        <v>665</v>
      </c>
      <c r="N14" s="20">
        <f>SUM(J14:M14)</f>
        <v>2660</v>
      </c>
      <c r="P14" s="43">
        <v>3000</v>
      </c>
      <c r="Q14" s="44">
        <f t="shared" si="2"/>
        <v>-340</v>
      </c>
      <c r="R14" s="45">
        <f t="shared" si="3"/>
        <v>-0.12781954887218044</v>
      </c>
      <c r="S14" s="45">
        <f t="shared" si="4"/>
        <v>0.12781954887218044</v>
      </c>
    </row>
    <row r="15" spans="1:19" ht="15.75">
      <c r="A15" s="19"/>
      <c r="B15" s="22" t="s">
        <v>23</v>
      </c>
      <c r="C15" s="20">
        <v>1250</v>
      </c>
      <c r="D15" s="20">
        <v>1250</v>
      </c>
      <c r="E15" s="20">
        <v>1250</v>
      </c>
      <c r="F15" s="20">
        <v>1250</v>
      </c>
      <c r="G15" s="20">
        <f>SUM(C15:F15)</f>
        <v>5000</v>
      </c>
      <c r="H15" s="18"/>
      <c r="I15" s="22" t="s">
        <v>23</v>
      </c>
      <c r="J15" s="20">
        <f t="shared" si="1"/>
        <v>1662.5</v>
      </c>
      <c r="K15" s="20">
        <f t="shared" si="0"/>
        <v>1662.5</v>
      </c>
      <c r="L15" s="20">
        <f t="shared" si="0"/>
        <v>1662.5</v>
      </c>
      <c r="M15" s="20">
        <f t="shared" si="0"/>
        <v>1662.5</v>
      </c>
      <c r="N15" s="20">
        <f>SUM(J15:M15)</f>
        <v>6650</v>
      </c>
      <c r="P15" s="43">
        <v>7000</v>
      </c>
      <c r="Q15" s="44">
        <f t="shared" si="2"/>
        <v>-350</v>
      </c>
      <c r="R15" s="45">
        <f t="shared" si="3"/>
        <v>-5.2631578947368418E-2</v>
      </c>
      <c r="S15" s="45">
        <f t="shared" si="4"/>
        <v>5.2631578947368418E-2</v>
      </c>
    </row>
    <row r="16" spans="1:19" ht="15.75">
      <c r="A16" s="19"/>
      <c r="B16" s="21" t="s">
        <v>10</v>
      </c>
      <c r="C16" s="20">
        <v>3205</v>
      </c>
      <c r="D16" s="20">
        <v>1660</v>
      </c>
      <c r="E16" s="20">
        <v>4830</v>
      </c>
      <c r="F16" s="20">
        <v>1800</v>
      </c>
      <c r="G16" s="20">
        <f>SUM(C16:F16)</f>
        <v>11495</v>
      </c>
      <c r="H16" s="18"/>
      <c r="I16" s="21" t="s">
        <v>10</v>
      </c>
      <c r="J16" s="20">
        <f t="shared" si="1"/>
        <v>4262.6500000000005</v>
      </c>
      <c r="K16" s="20">
        <f t="shared" si="0"/>
        <v>2207.8000000000002</v>
      </c>
      <c r="L16" s="20">
        <f t="shared" si="0"/>
        <v>6423.9000000000005</v>
      </c>
      <c r="M16" s="20">
        <f t="shared" si="0"/>
        <v>2394</v>
      </c>
      <c r="N16" s="20">
        <f>SUM(J16:M16)</f>
        <v>15288.350000000002</v>
      </c>
      <c r="P16" s="43">
        <v>22000</v>
      </c>
      <c r="Q16" s="44">
        <f t="shared" si="2"/>
        <v>-6711.6499999999978</v>
      </c>
      <c r="R16" s="45">
        <f t="shared" si="3"/>
        <v>-0.43900420908731136</v>
      </c>
      <c r="S16" s="45">
        <f t="shared" si="4"/>
        <v>0.43900420908731136</v>
      </c>
    </row>
    <row r="17" spans="1:19" ht="15.75">
      <c r="A17" s="15"/>
      <c r="B17" s="21" t="s">
        <v>11</v>
      </c>
      <c r="C17" s="21">
        <v>7050</v>
      </c>
      <c r="D17" s="21">
        <v>7050</v>
      </c>
      <c r="E17" s="21">
        <v>50</v>
      </c>
      <c r="F17" s="21">
        <v>50</v>
      </c>
      <c r="G17" s="21">
        <f>SUM(C17:F17)</f>
        <v>14200</v>
      </c>
      <c r="H17" s="18"/>
      <c r="I17" s="21" t="s">
        <v>11</v>
      </c>
      <c r="J17" s="20">
        <f t="shared" si="1"/>
        <v>9376.5</v>
      </c>
      <c r="K17" s="20">
        <f t="shared" si="0"/>
        <v>9376.5</v>
      </c>
      <c r="L17" s="20">
        <f t="shared" si="0"/>
        <v>66.5</v>
      </c>
      <c r="M17" s="20">
        <f t="shared" si="0"/>
        <v>66.5</v>
      </c>
      <c r="N17" s="21">
        <f>SUM(J17:M17)</f>
        <v>18886</v>
      </c>
      <c r="P17" s="43">
        <v>19000</v>
      </c>
      <c r="Q17" s="44">
        <f t="shared" si="2"/>
        <v>-114</v>
      </c>
      <c r="R17" s="45">
        <f t="shared" si="3"/>
        <v>-6.0362173038229373E-3</v>
      </c>
      <c r="S17" s="45">
        <f t="shared" si="4"/>
        <v>6.0362173038229373E-3</v>
      </c>
    </row>
    <row r="18" spans="1:19" ht="15.75">
      <c r="A18" s="15"/>
      <c r="B18" s="21" t="s">
        <v>12</v>
      </c>
      <c r="C18" s="21">
        <v>24500</v>
      </c>
      <c r="D18" s="21">
        <v>24500</v>
      </c>
      <c r="E18" s="21">
        <v>24500</v>
      </c>
      <c r="F18" s="21">
        <v>24500</v>
      </c>
      <c r="G18" s="21">
        <f>SUM(C18:F18)</f>
        <v>98000</v>
      </c>
      <c r="I18" s="21" t="s">
        <v>12</v>
      </c>
      <c r="J18" s="20">
        <f t="shared" si="1"/>
        <v>32585</v>
      </c>
      <c r="K18" s="20">
        <f t="shared" si="0"/>
        <v>32585</v>
      </c>
      <c r="L18" s="20">
        <f t="shared" si="0"/>
        <v>32585</v>
      </c>
      <c r="M18" s="20">
        <f t="shared" si="0"/>
        <v>32585</v>
      </c>
      <c r="N18" s="21">
        <f>SUM(J18:M18)</f>
        <v>130340</v>
      </c>
      <c r="P18" s="43">
        <v>233346</v>
      </c>
      <c r="Q18" s="44">
        <f t="shared" si="2"/>
        <v>-103006</v>
      </c>
      <c r="R18" s="45">
        <f t="shared" si="3"/>
        <v>-0.79028694184440695</v>
      </c>
      <c r="S18" s="45">
        <f t="shared" si="4"/>
        <v>0.79028694184440695</v>
      </c>
    </row>
    <row r="19" spans="1:19" ht="15.75">
      <c r="A19" s="15"/>
      <c r="B19" s="21" t="s">
        <v>24</v>
      </c>
      <c r="C19" s="21">
        <v>4000</v>
      </c>
      <c r="D19" s="21">
        <v>4000</v>
      </c>
      <c r="E19" s="21">
        <v>5000</v>
      </c>
      <c r="F19" s="21">
        <v>2300</v>
      </c>
      <c r="G19" s="21">
        <f>SUM(C19:F19)</f>
        <v>15300</v>
      </c>
      <c r="I19" s="21" t="s">
        <v>24</v>
      </c>
      <c r="J19" s="20">
        <f t="shared" si="1"/>
        <v>5320</v>
      </c>
      <c r="K19" s="20">
        <f t="shared" si="0"/>
        <v>5320</v>
      </c>
      <c r="L19" s="20">
        <f t="shared" si="0"/>
        <v>6650</v>
      </c>
      <c r="M19" s="20">
        <f t="shared" si="0"/>
        <v>3059</v>
      </c>
      <c r="N19" s="21">
        <f>SUM(J19:M19)</f>
        <v>20349</v>
      </c>
      <c r="P19" s="43">
        <v>20900</v>
      </c>
      <c r="Q19" s="44">
        <f t="shared" si="2"/>
        <v>-551</v>
      </c>
      <c r="R19" s="45">
        <f t="shared" si="3"/>
        <v>-2.7077497665732961E-2</v>
      </c>
      <c r="S19" s="45">
        <f t="shared" si="4"/>
        <v>2.7077497665732961E-2</v>
      </c>
    </row>
    <row r="20" spans="1:19" ht="15.75">
      <c r="A20" s="15"/>
      <c r="B20" s="21" t="s">
        <v>25</v>
      </c>
      <c r="C20" s="21">
        <v>2300</v>
      </c>
      <c r="D20" s="21">
        <v>1450</v>
      </c>
      <c r="E20" s="21">
        <v>3000</v>
      </c>
      <c r="F20" s="21">
        <v>2030</v>
      </c>
      <c r="G20" s="21">
        <f>SUM(C20:F20)</f>
        <v>8780</v>
      </c>
      <c r="I20" s="21" t="s">
        <v>25</v>
      </c>
      <c r="J20" s="20">
        <f t="shared" si="1"/>
        <v>3059</v>
      </c>
      <c r="K20" s="20">
        <f t="shared" si="0"/>
        <v>1928.5</v>
      </c>
      <c r="L20" s="20">
        <f t="shared" si="0"/>
        <v>3990</v>
      </c>
      <c r="M20" s="20">
        <f t="shared" si="0"/>
        <v>2699.9</v>
      </c>
      <c r="N20" s="21">
        <f>SUM(J20:M20)</f>
        <v>11677.4</v>
      </c>
      <c r="P20" s="43">
        <v>14355</v>
      </c>
      <c r="Q20" s="44">
        <f t="shared" si="2"/>
        <v>-2677.6000000000004</v>
      </c>
      <c r="R20" s="45">
        <f t="shared" si="3"/>
        <v>-0.22929761762036074</v>
      </c>
      <c r="S20" s="45">
        <f t="shared" si="4"/>
        <v>0.22929761762036074</v>
      </c>
    </row>
    <row r="21" spans="1:19" ht="15.75">
      <c r="A21" s="18"/>
      <c r="B21" s="21" t="s">
        <v>16</v>
      </c>
      <c r="C21" s="21">
        <v>5350</v>
      </c>
      <c r="D21" s="21">
        <v>5350</v>
      </c>
      <c r="E21" s="21">
        <v>5350</v>
      </c>
      <c r="F21" s="21">
        <v>5350</v>
      </c>
      <c r="G21" s="21">
        <f>SUM(C21:F21)</f>
        <v>21400</v>
      </c>
      <c r="I21" s="21" t="s">
        <v>16</v>
      </c>
      <c r="J21" s="20">
        <f t="shared" si="1"/>
        <v>7115.5</v>
      </c>
      <c r="K21" s="20">
        <f t="shared" si="0"/>
        <v>7115.5</v>
      </c>
      <c r="L21" s="20">
        <f t="shared" si="0"/>
        <v>7115.5</v>
      </c>
      <c r="M21" s="20">
        <f t="shared" si="0"/>
        <v>7115.5</v>
      </c>
      <c r="N21" s="21">
        <f>SUM(J21:M21)</f>
        <v>28462</v>
      </c>
      <c r="P21" s="43">
        <v>32000</v>
      </c>
      <c r="Q21" s="44">
        <f t="shared" si="2"/>
        <v>-3538</v>
      </c>
      <c r="R21" s="45">
        <f t="shared" si="3"/>
        <v>-0.12430609233363783</v>
      </c>
      <c r="S21" s="45">
        <f t="shared" si="4"/>
        <v>0.12430609233363783</v>
      </c>
    </row>
    <row r="22" spans="1:19" ht="16.5" thickBot="1">
      <c r="A22" s="18"/>
      <c r="B22" s="38" t="s">
        <v>17</v>
      </c>
      <c r="C22" s="37">
        <f>SUM(C6:C21)</f>
        <v>97990</v>
      </c>
      <c r="D22" s="37">
        <f>SUM(D6:D21)</f>
        <v>94420</v>
      </c>
      <c r="E22" s="37">
        <f>SUM(E6:E21)</f>
        <v>93239</v>
      </c>
      <c r="F22" s="37">
        <f>SUM(F6:F21)</f>
        <v>87415</v>
      </c>
      <c r="G22" s="37">
        <f>SUM(C22:F22)</f>
        <v>373064</v>
      </c>
      <c r="I22" s="38" t="s">
        <v>17</v>
      </c>
      <c r="J22" s="37">
        <f>SUM(J6:J21)</f>
        <v>130326.7</v>
      </c>
      <c r="K22" s="37">
        <f>SUM(K6:K21)</f>
        <v>125578.6</v>
      </c>
      <c r="L22" s="37">
        <f>SUM(L6:L21)</f>
        <v>124007.87</v>
      </c>
      <c r="M22" s="37">
        <f>SUM(M6:M21)</f>
        <v>116261.95</v>
      </c>
      <c r="N22" s="37">
        <f>SUM(J22:M22)</f>
        <v>496175.12</v>
      </c>
      <c r="P22" s="43">
        <f>SUM(P6:P21)</f>
        <v>671301</v>
      </c>
      <c r="Q22" s="44">
        <f t="shared" si="2"/>
        <v>-175125.88</v>
      </c>
      <c r="R22" s="45">
        <f t="shared" si="3"/>
        <v>-0.35295175622671288</v>
      </c>
      <c r="S22" s="45">
        <f t="shared" si="4"/>
        <v>0.35295175622671288</v>
      </c>
    </row>
    <row r="23" spans="1:19" ht="15.75" thickTop="1"/>
  </sheetData>
  <dataConsolidate leftLabels="1" topLabels="1">
    <dataRefs count="4">
      <dataRef ref="B4:F15" sheet="Dept A"/>
      <dataRef ref="B4:F11" sheet="Dept B"/>
      <dataRef ref="B4:F16" sheet="Dept C"/>
      <dataRef ref="B4:F13" sheet="Dept D"/>
    </dataRefs>
  </dataConsolidate>
  <phoneticPr fontId="2" type="noConversion"/>
  <conditionalFormatting sqref="S6:S22">
    <cfRule type="dataBar" priority="2">
      <dataBar>
        <cfvo type="min" val="0"/>
        <cfvo type="max" val="0"/>
        <color rgb="FF008AEF"/>
      </dataBar>
    </cfRule>
    <cfRule type="iconSet" priority="1">
      <iconSet>
        <cfvo type="percent" val="0"/>
        <cfvo type="percent" val="33"/>
        <cfvo type="percent" val="67"/>
      </iconSet>
    </cfRule>
  </conditionalFormatting>
  <hyperlinks>
    <hyperlink ref="A2" location="Sheet1!A1" display="Back to Main Menu"/>
    <hyperlink ref="I1" location="Sheet1!A1" display="Back to Main Menu"/>
  </hyperlinks>
  <pageMargins left="0.75" right="0.75" top="1" bottom="1" header="0.5" footer="0.5"/>
  <pageSetup orientation="portrait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Admin</vt:lpstr>
      <vt:lpstr>Dept A</vt:lpstr>
      <vt:lpstr>Dept B</vt:lpstr>
      <vt:lpstr>Dept C</vt:lpstr>
      <vt:lpstr>Dept D</vt:lpstr>
      <vt:lpstr>Totals</vt:lpstr>
      <vt:lpstr>Oh_Crap</vt:lpstr>
    </vt:vector>
  </TitlesOfParts>
  <Company>Accounting Software Advisor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 Collins</dc:creator>
  <cp:lastModifiedBy>Carlton Collins</cp:lastModifiedBy>
  <cp:lastPrinted>2008-11-14T17:34:15Z</cp:lastPrinted>
  <dcterms:created xsi:type="dcterms:W3CDTF">2002-11-30T00:20:04Z</dcterms:created>
  <dcterms:modified xsi:type="dcterms:W3CDTF">2008-11-14T17:35:56Z</dcterms:modified>
</cp:coreProperties>
</file>