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Default Extension="jpeg" ContentType="image/jpeg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255" windowHeight="7650" firstSheet="3" activeTab="5"/>
  </bookViews>
  <sheets>
    <sheet name="Validation" sheetId="4" r:id="rId1"/>
    <sheet name="Macros" sheetId="2" r:id="rId2"/>
    <sheet name="Protection" sheetId="3" r:id="rId3"/>
    <sheet name="Encryption" sheetId="5" r:id="rId4"/>
    <sheet name="Auditing" sheetId="6" r:id="rId5"/>
    <sheet name="Hyperlinks" sheetId="7" r:id="rId6"/>
    <sheet name="Gantt" sheetId="8" r:id="rId7"/>
    <sheet name="Portfolio" sheetId="10" r:id="rId8"/>
    <sheet name="Web Query" sheetId="9" r:id="rId9"/>
    <sheet name="Precision" sheetId="11" r:id="rId10"/>
    <sheet name="Simple Regression" sheetId="13" r:id="rId11"/>
    <sheet name="Annual Regression" sheetId="12" r:id="rId12"/>
    <sheet name="Regression Explained" sheetId="15" r:id="rId13"/>
    <sheet name="Monthly Regression" sheetId="14" r:id="rId14"/>
    <sheet name="Sheet12" sheetId="16" r:id="rId15"/>
  </sheets>
  <externalReferences>
    <externalReference r:id="rId16"/>
  </externalReferences>
  <definedNames>
    <definedName name="eighth">Encryption!$A$105</definedName>
    <definedName name="ExternalData_1" localSheetId="7">Portfolio!#REF!</definedName>
    <definedName name="fifth">Encryption!$A$63</definedName>
    <definedName name="first">Encryption!$A$1</definedName>
    <definedName name="Footer_GrossProfit" localSheetId="11">'Annual Regression'!$A$15:$IV$15</definedName>
    <definedName name="Footer_NetOrdinaryIncome" localSheetId="11">'Annual Regression'!$A$46:$IV$46</definedName>
    <definedName name="Footer_NetOtherIncome" localSheetId="11">'Annual Regression'!$A$56:$IV$56</definedName>
    <definedName name="Footer_TotalCOGS" localSheetId="11">'Annual Regression'!$A$14:$IV$14</definedName>
    <definedName name="Footer_TotalExpense" localSheetId="11">'Annual Regression'!$A$45:$IV$45</definedName>
    <definedName name="Footer_TotalIncome" localSheetId="11">'Annual Regression'!$A$10:$IV$10</definedName>
    <definedName name="Footer_TotalOtherExpense" localSheetId="11">'Annual Regression'!$A$55:$IV$55</definedName>
    <definedName name="Footer_TotalOtherIncome" localSheetId="11">'Annual Regression'!$A$52:$IV$52</definedName>
    <definedName name="fourth">Encryption!$A$49</definedName>
    <definedName name="MSN_MoneyCentral_Investor_Stock_Quotes" localSheetId="7">Portfolio!#REF!</definedName>
    <definedName name="natlRank.jsp?year_2008_rpt_IA_playerrush_site_org" localSheetId="8">'Web Query'!#REF!</definedName>
    <definedName name="natlRank.jsp?year_2008_rpt_IA_playerrush_site_org_1" localSheetId="8">'Web Query'!#REF!</definedName>
    <definedName name="pictureofabook">Hyperlinks!$L$14</definedName>
    <definedName name="second">Encryption!$A$21</definedName>
    <definedName name="seventh">Encryption!$A$91</definedName>
    <definedName name="sixth">Encryption!$A$77</definedName>
    <definedName name="startingpoint">Hyperlinks!$B$22</definedName>
    <definedName name="third">Encryption!$A$35</definedName>
  </definedNames>
  <calcPr calcId="125725"/>
  <customWorkbookViews>
    <customWorkbookView name="Carlton - Personal View" guid="{F22A62A6-EC18-47F0-B076-D93219C18D86}" mergeInterval="0" personalView="1" maximized="1" xWindow="1" yWindow="1" windowWidth="1024" windowHeight="577" activeSheetId="4"/>
  </customWorkbookViews>
  <smartTagPr show="none"/>
</workbook>
</file>

<file path=xl/calcChain.xml><?xml version="1.0" encoding="utf-8"?>
<calcChain xmlns="http://schemas.openxmlformats.org/spreadsheetml/2006/main">
  <c r="F11" i="16"/>
  <c r="E11"/>
  <c r="D11"/>
  <c r="C11"/>
  <c r="AN278" i="14"/>
  <c r="AM278"/>
  <c r="AL278"/>
  <c r="AK278"/>
  <c r="AJ278"/>
  <c r="AI278"/>
  <c r="AH278"/>
  <c r="AG278"/>
  <c r="AF278"/>
  <c r="AE278"/>
  <c r="AD278"/>
  <c r="AC278"/>
  <c r="AB278"/>
  <c r="AA278"/>
  <c r="Z278"/>
  <c r="Y278"/>
  <c r="X278"/>
  <c r="W278"/>
  <c r="V278"/>
  <c r="U278"/>
  <c r="T278"/>
  <c r="S278"/>
  <c r="R278"/>
  <c r="Q278"/>
  <c r="P278"/>
  <c r="O278"/>
  <c r="N278"/>
  <c r="M278"/>
  <c r="L278"/>
  <c r="K278"/>
  <c r="J278"/>
  <c r="I278"/>
  <c r="H278"/>
  <c r="G278"/>
  <c r="F278"/>
  <c r="E278"/>
  <c r="AN129"/>
  <c r="AM129"/>
  <c r="AL129"/>
  <c r="AK129"/>
  <c r="AJ129"/>
  <c r="AI129"/>
  <c r="AH129"/>
  <c r="AG129"/>
  <c r="AF129"/>
  <c r="AE129"/>
  <c r="AD129"/>
  <c r="AC129"/>
  <c r="AB129"/>
  <c r="AA129"/>
  <c r="Z129"/>
  <c r="Y129"/>
  <c r="X129"/>
  <c r="W129"/>
  <c r="V129"/>
  <c r="U129"/>
  <c r="T129"/>
  <c r="S129"/>
  <c r="R129"/>
  <c r="Q129"/>
  <c r="P129"/>
  <c r="O129"/>
  <c r="N129"/>
  <c r="M129"/>
  <c r="L129"/>
  <c r="K129"/>
  <c r="J129"/>
  <c r="I129"/>
  <c r="H129"/>
  <c r="G129"/>
  <c r="F129"/>
  <c r="E129"/>
  <c r="AN99"/>
  <c r="AM99"/>
  <c r="AL99"/>
  <c r="AK99"/>
  <c r="AJ99"/>
  <c r="AI99"/>
  <c r="AH99"/>
  <c r="AG99"/>
  <c r="AF99"/>
  <c r="AE99"/>
  <c r="AD99"/>
  <c r="AC99"/>
  <c r="AB99"/>
  <c r="AA99"/>
  <c r="Z99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AN74"/>
  <c r="AM74"/>
  <c r="AL74"/>
  <c r="AK74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AN60"/>
  <c r="AM60"/>
  <c r="AL60"/>
  <c r="AK60"/>
  <c r="AJ60"/>
  <c r="AI60"/>
  <c r="AH60"/>
  <c r="AG60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AN6"/>
  <c r="AN279" s="1"/>
  <c r="AM6"/>
  <c r="AM279" s="1"/>
  <c r="AL6"/>
  <c r="AL279" s="1"/>
  <c r="AK6"/>
  <c r="AK279" s="1"/>
  <c r="AJ6"/>
  <c r="AJ279" s="1"/>
  <c r="AI6"/>
  <c r="AI279" s="1"/>
  <c r="AH6"/>
  <c r="AH279" s="1"/>
  <c r="AG6"/>
  <c r="AG279" s="1"/>
  <c r="AF6"/>
  <c r="AF279" s="1"/>
  <c r="AE6"/>
  <c r="AE279" s="1"/>
  <c r="AD6"/>
  <c r="AD279" s="1"/>
  <c r="AC6"/>
  <c r="AC279" s="1"/>
  <c r="AB6"/>
  <c r="AB279" s="1"/>
  <c r="AA6"/>
  <c r="AA279" s="1"/>
  <c r="Z6"/>
  <c r="Z279" s="1"/>
  <c r="Y6"/>
  <c r="Y279" s="1"/>
  <c r="X6"/>
  <c r="X279" s="1"/>
  <c r="W6"/>
  <c r="W279" s="1"/>
  <c r="V6"/>
  <c r="V279" s="1"/>
  <c r="U6"/>
  <c r="U279" s="1"/>
  <c r="T6"/>
  <c r="T279" s="1"/>
  <c r="S6"/>
  <c r="S279" s="1"/>
  <c r="R6"/>
  <c r="R279" s="1"/>
  <c r="Q6"/>
  <c r="Q279" s="1"/>
  <c r="P6"/>
  <c r="P279" s="1"/>
  <c r="O6"/>
  <c r="O279" s="1"/>
  <c r="N6"/>
  <c r="N279" s="1"/>
  <c r="M6"/>
  <c r="M279" s="1"/>
  <c r="L6"/>
  <c r="L279" s="1"/>
  <c r="K6"/>
  <c r="K279" s="1"/>
  <c r="J6"/>
  <c r="J279" s="1"/>
  <c r="I6"/>
  <c r="I279" s="1"/>
  <c r="H6"/>
  <c r="H279" s="1"/>
  <c r="G6"/>
  <c r="G279" s="1"/>
  <c r="F6"/>
  <c r="F279" s="1"/>
  <c r="E6"/>
  <c r="E279" s="1"/>
  <c r="C16" i="13"/>
  <c r="D16"/>
  <c r="E16"/>
  <c r="J55" i="12"/>
  <c r="I55"/>
  <c r="H55"/>
  <c r="G55"/>
  <c r="J52"/>
  <c r="J56" s="1"/>
  <c r="I52"/>
  <c r="I56" s="1"/>
  <c r="H52"/>
  <c r="H56" s="1"/>
  <c r="G52"/>
  <c r="G56" s="1"/>
  <c r="J43"/>
  <c r="I43"/>
  <c r="H43"/>
  <c r="G43"/>
  <c r="J40"/>
  <c r="I40"/>
  <c r="H40"/>
  <c r="G40"/>
  <c r="J36"/>
  <c r="I36"/>
  <c r="H36"/>
  <c r="G36"/>
  <c r="J27"/>
  <c r="I27"/>
  <c r="H27"/>
  <c r="G27"/>
  <c r="J21"/>
  <c r="J45" s="1"/>
  <c r="I21"/>
  <c r="I45" s="1"/>
  <c r="H21"/>
  <c r="H45" s="1"/>
  <c r="G21"/>
  <c r="G45" s="1"/>
  <c r="J14"/>
  <c r="I14"/>
  <c r="H14"/>
  <c r="G14"/>
  <c r="J10"/>
  <c r="J15" s="1"/>
  <c r="I10"/>
  <c r="I15" s="1"/>
  <c r="I46" s="1"/>
  <c r="I57" s="1"/>
  <c r="H10"/>
  <c r="H15" s="1"/>
  <c r="H46" s="1"/>
  <c r="H57" s="1"/>
  <c r="G10"/>
  <c r="G15" s="1"/>
  <c r="G46" s="1"/>
  <c r="G57" s="1"/>
  <c r="C8" i="11"/>
  <c r="E8" i="10"/>
  <c r="E4"/>
  <c r="E5"/>
  <c r="E6"/>
  <c r="E7"/>
  <c r="E9"/>
  <c r="E10"/>
  <c r="D13" i="8"/>
  <c r="D12"/>
  <c r="D11"/>
  <c r="D10"/>
  <c r="D9"/>
  <c r="D8"/>
  <c r="D7"/>
  <c r="D6"/>
  <c r="D5"/>
  <c r="G2"/>
  <c r="J46" i="12" l="1"/>
  <c r="J57" s="1"/>
  <c r="E11" i="10"/>
  <c r="I33" i="6"/>
  <c r="I24"/>
  <c r="F4"/>
  <c r="E30"/>
  <c r="H4"/>
  <c r="H22" s="1"/>
  <c r="I4"/>
  <c r="I22" s="1"/>
  <c r="J4"/>
  <c r="J22" s="1"/>
  <c r="H5"/>
  <c r="H23" s="1"/>
  <c r="I5"/>
  <c r="I23" s="1"/>
  <c r="J5"/>
  <c r="J23" s="1"/>
  <c r="H6"/>
  <c r="H24" s="1"/>
  <c r="I6"/>
  <c r="J6"/>
  <c r="J24" s="1"/>
  <c r="H7"/>
  <c r="H25" s="1"/>
  <c r="I7"/>
  <c r="I25" s="1"/>
  <c r="J7"/>
  <c r="J25" s="1"/>
  <c r="H9"/>
  <c r="H27" s="1"/>
  <c r="I9"/>
  <c r="I27" s="1"/>
  <c r="J9"/>
  <c r="J27" s="1"/>
  <c r="H10"/>
  <c r="H28" s="1"/>
  <c r="I28"/>
  <c r="J10"/>
  <c r="J28" s="1"/>
  <c r="H11"/>
  <c r="H29" s="1"/>
  <c r="I11"/>
  <c r="I29" s="1"/>
  <c r="J11"/>
  <c r="J29" s="1"/>
  <c r="H12"/>
  <c r="H30" s="1"/>
  <c r="I12"/>
  <c r="I30" s="1"/>
  <c r="J12"/>
  <c r="J30" s="1"/>
  <c r="H14"/>
  <c r="H32" s="1"/>
  <c r="I14"/>
  <c r="I32" s="1"/>
  <c r="J14"/>
  <c r="J32" s="1"/>
  <c r="H15"/>
  <c r="H33" s="1"/>
  <c r="I15"/>
  <c r="J15"/>
  <c r="J33" s="1"/>
  <c r="H16"/>
  <c r="H34" s="1"/>
  <c r="I16"/>
  <c r="I34" s="1"/>
  <c r="J16"/>
  <c r="J34" s="1"/>
  <c r="H17"/>
  <c r="H35" s="1"/>
  <c r="I17"/>
  <c r="I35" s="1"/>
  <c r="J17"/>
  <c r="J35" s="1"/>
  <c r="G5"/>
  <c r="G23" s="1"/>
  <c r="G6"/>
  <c r="G24" s="1"/>
  <c r="G7"/>
  <c r="G25" s="1"/>
  <c r="G9"/>
  <c r="G27" s="1"/>
  <c r="G10"/>
  <c r="G28" s="1"/>
  <c r="G11"/>
  <c r="G29" s="1"/>
  <c r="G12"/>
  <c r="G30" s="1"/>
  <c r="G14"/>
  <c r="G32" s="1"/>
  <c r="G15"/>
  <c r="G33" s="1"/>
  <c r="G16"/>
  <c r="G34" s="1"/>
  <c r="G17"/>
  <c r="G35" s="1"/>
  <c r="G18"/>
  <c r="G36" s="1"/>
  <c r="G4"/>
  <c r="G22" s="1"/>
  <c r="E18"/>
  <c r="J18" s="1"/>
  <c r="J36" s="1"/>
  <c r="D18"/>
  <c r="I18" s="1"/>
  <c r="I36" s="1"/>
  <c r="C18"/>
  <c r="H18" s="1"/>
  <c r="H36" s="1"/>
  <c r="B18"/>
  <c r="E13"/>
  <c r="J13" s="1"/>
  <c r="J31" s="1"/>
  <c r="D13"/>
  <c r="I13" s="1"/>
  <c r="I31" s="1"/>
  <c r="C13"/>
  <c r="H13" s="1"/>
  <c r="H31" s="1"/>
  <c r="B13"/>
  <c r="G13" s="1"/>
  <c r="G31" s="1"/>
  <c r="E8"/>
  <c r="J8" s="1"/>
  <c r="J26" s="1"/>
  <c r="D8"/>
  <c r="I8" s="1"/>
  <c r="I26" s="1"/>
  <c r="C8"/>
  <c r="H8" s="1"/>
  <c r="H26" s="1"/>
  <c r="B8"/>
  <c r="G8" s="1"/>
  <c r="G26" s="1"/>
  <c r="C21" i="3"/>
  <c r="D21" s="1"/>
  <c r="C20"/>
  <c r="D20" s="1"/>
  <c r="C19"/>
  <c r="D19" s="1"/>
  <c r="C18"/>
  <c r="D18" s="1"/>
  <c r="C17"/>
  <c r="D17" s="1"/>
  <c r="C16"/>
  <c r="D16" s="1"/>
  <c r="C15"/>
  <c r="D15" s="1"/>
  <c r="C14"/>
  <c r="D14" s="1"/>
  <c r="C13"/>
  <c r="D13" s="1"/>
  <c r="C12"/>
  <c r="D12" s="1"/>
  <c r="C11"/>
  <c r="D11" s="1"/>
  <c r="C10"/>
  <c r="D10" s="1"/>
  <c r="A7"/>
  <c r="A7" i="4" l="1"/>
  <c r="C11"/>
  <c r="C12"/>
  <c r="C13"/>
  <c r="C14"/>
  <c r="C15"/>
  <c r="C16"/>
  <c r="C17"/>
  <c r="C18"/>
  <c r="C19"/>
  <c r="C20"/>
  <c r="C21"/>
  <c r="C10"/>
  <c r="D11"/>
  <c r="D12"/>
  <c r="D13"/>
  <c r="D14"/>
  <c r="D15"/>
  <c r="D16"/>
  <c r="D17"/>
  <c r="D18"/>
  <c r="D19"/>
  <c r="D20"/>
  <c r="D21"/>
  <c r="D10"/>
</calcChain>
</file>

<file path=xl/connections.xml><?xml version="1.0" encoding="utf-8"?>
<connections xmlns="http://schemas.openxmlformats.org/spreadsheetml/2006/main">
  <connection id="1" name="Connection" type="4" refreshedVersion="3" background="1">
    <webPr sourceData="1" parsePre="1" consecutive="1" xl2000="1" url="http://web1.ncaa.org/mfb/natlRank.jsp?year=2008&amp;rpt=IA_playerrush&amp;site=org"/>
  </connection>
  <connection id="2" name="Connection1" type="4" refreshedVersion="3" background="1">
    <webPr xl2000="1" url="http://moneycentral.msn.com/investor/external/excel/quotes.asp?symbol=XOM" htmlTables="1" htmlFormat="all"/>
  </connection>
  <connection id="3" name="Connection2" type="4" refreshedVersion="3" background="1">
    <webPr sourceData="1" parsePre="1" consecutive="1" xl2000="1" url="http://web1.ncaa.org/mfb/natlRank.jsp?year=2008&amp;rpt=IA_playerrush&amp;site=org"/>
  </connection>
  <connection id="4" odcFile="C:\Program Files\Microsoft Office\Office12\QUERIES\MSN MoneyCentral Investor Stock Quotes.iqy" name="MSN MoneyCentral Investor Stock Quotes" type="4" refreshedVersion="3" background="1" saveData="1">
    <webPr parsePre="1" consecutive="1" xl2000="1" url="http://moneycentral.msn.com/investor/external/excel/quotes.asp?SYMBOL=[&quot;QUOTE&quot;,&quot;Enter stock, fund or other MSN MoneyCentral Investor symbols separated by commas.&quot;]" htmlFormat="all"/>
    <parameters count="1">
      <parameter name="QUOTE" parameterType="cell" cell="Portfolio!$A$4:$A$10"/>
    </parameters>
  </connection>
</connections>
</file>

<file path=xl/sharedStrings.xml><?xml version="1.0" encoding="utf-8"?>
<sst xmlns="http://schemas.openxmlformats.org/spreadsheetml/2006/main" count="1154" uniqueCount="826">
  <si>
    <t>Order Entry System</t>
  </si>
  <si>
    <t>Carlton's Wholesale Supplies</t>
  </si>
  <si>
    <t>Date</t>
  </si>
  <si>
    <t>Customer Name</t>
  </si>
  <si>
    <t>Address</t>
  </si>
  <si>
    <t>Item</t>
  </si>
  <si>
    <t>Quantity</t>
  </si>
  <si>
    <t>Price</t>
  </si>
  <si>
    <t>Sales Rep</t>
  </si>
  <si>
    <t>Total</t>
  </si>
  <si>
    <t>Bicycle</t>
  </si>
  <si>
    <t>Kite</t>
  </si>
  <si>
    <t>Skate Board</t>
  </si>
  <si>
    <t>Surf Board</t>
  </si>
  <si>
    <t>Steve</t>
  </si>
  <si>
    <t>Betty</t>
  </si>
  <si>
    <t>Roger</t>
  </si>
  <si>
    <t>Duncan</t>
  </si>
  <si>
    <t>Philip</t>
  </si>
  <si>
    <t>Bike Helemt</t>
  </si>
  <si>
    <t>Knee Pads</t>
  </si>
  <si>
    <t>Kite String</t>
  </si>
  <si>
    <r>
      <t xml:space="preserve">Print Order </t>
    </r>
    <r>
      <rPr>
        <b/>
        <sz val="11"/>
        <color rgb="FFFFFFFF"/>
        <rFont val="Calibri"/>
        <family val="2"/>
        <scheme val="minor"/>
      </rPr>
      <t xml:space="preserve"> </t>
    </r>
  </si>
  <si>
    <t>Names</t>
  </si>
  <si>
    <t xml:space="preserve">CO  COLORADO </t>
  </si>
  <si>
    <t xml:space="preserve"> FL  FLORIDA </t>
  </si>
  <si>
    <t xml:space="preserve"> GA  GEORGIA </t>
  </si>
  <si>
    <t xml:space="preserve"> KY  KENTUCKY </t>
  </si>
  <si>
    <t xml:space="preserve"> MN  MINNESOTA </t>
  </si>
  <si>
    <t xml:space="preserve"> NC  NORTH CAROLINA </t>
  </si>
  <si>
    <t xml:space="preserve"> NJ  NEW JERSEY </t>
  </si>
  <si>
    <t xml:space="preserve"> OH  OHIO </t>
  </si>
  <si>
    <t xml:space="preserve"> SC  SOUTH CAROLINA </t>
  </si>
  <si>
    <t xml:space="preserve"> TN  TENNESSEE </t>
  </si>
  <si>
    <t xml:space="preserve"> VA  VIRGINIA </t>
  </si>
  <si>
    <t xml:space="preserve"> AL  ALABAMA </t>
  </si>
  <si>
    <t xml:space="preserve"> CT  CONNECTICUT </t>
  </si>
  <si>
    <t xml:space="preserve"> IA  IOWA </t>
  </si>
  <si>
    <t xml:space="preserve"> IL  ILLINOIS </t>
  </si>
  <si>
    <t xml:space="preserve"> MD  MARYLAND </t>
  </si>
  <si>
    <t xml:space="preserve"> MI  MICHIGAN </t>
  </si>
  <si>
    <t xml:space="preserve"> PA  PENNSYLVANIA </t>
  </si>
  <si>
    <t xml:space="preserve"> WI  WISCONSIN </t>
  </si>
  <si>
    <t xml:space="preserve"> MA  MASSACHUSETTS </t>
  </si>
  <si>
    <t xml:space="preserve"> MT  MONTANA </t>
  </si>
  <si>
    <t xml:space="preserve"> NV  NEVADA </t>
  </si>
  <si>
    <t xml:space="preserve"> AR  ARKANSAS </t>
  </si>
  <si>
    <t xml:space="preserve"> CA  CALIFORNIA </t>
  </si>
  <si>
    <t xml:space="preserve"> IN  INDIANA </t>
  </si>
  <si>
    <t xml:space="preserve"> KS  KANSAS </t>
  </si>
  <si>
    <t xml:space="preserve"> WV  WEST VIRGINIA </t>
  </si>
  <si>
    <t xml:space="preserve"> AZ  ARIZONA </t>
  </si>
  <si>
    <t xml:space="preserve"> DC  DISTRICT OF COLUMBIA </t>
  </si>
  <si>
    <t xml:space="preserve"> RI  RHODE ISLAND </t>
  </si>
  <si>
    <t xml:space="preserve"> UT  UTAH </t>
  </si>
  <si>
    <t xml:space="preserve"> MO  MISSOURI </t>
  </si>
  <si>
    <t xml:space="preserve"> NE  NEBRASKA </t>
  </si>
  <si>
    <t xml:space="preserve"> WA  WASHINGTON </t>
  </si>
  <si>
    <t xml:space="preserve"> HI  HAWAII </t>
  </si>
  <si>
    <t xml:space="preserve"> MS  MISSISSIPPI </t>
  </si>
  <si>
    <t xml:space="preserve"> OK  OKLAHOMA </t>
  </si>
  <si>
    <t xml:space="preserve"> TX  TEXAS </t>
  </si>
  <si>
    <t xml:space="preserve"> ME  MAINE </t>
  </si>
  <si>
    <t xml:space="preserve"> ND  NORTH DAKOTA </t>
  </si>
  <si>
    <t xml:space="preserve"> NH  NEW HAMPSHIRE </t>
  </si>
  <si>
    <t xml:space="preserve"> NM  NEW MEXICO </t>
  </si>
  <si>
    <t xml:space="preserve"> LA  LOUISIANA </t>
  </si>
  <si>
    <t xml:space="preserve"> NY  NEW YORK </t>
  </si>
  <si>
    <t xml:space="preserve"> AK  ALASKA </t>
  </si>
  <si>
    <t xml:space="preserve"> DE  DELAWARE </t>
  </si>
  <si>
    <t xml:space="preserve"> ID  IDAHO </t>
  </si>
  <si>
    <t xml:space="preserve"> OR  OREGON </t>
  </si>
  <si>
    <t xml:space="preserve"> PR  PUERTO RICO </t>
  </si>
  <si>
    <t xml:space="preserve"> SD  SOUTH DAKOTA </t>
  </si>
  <si>
    <t xml:space="preserve"> VT  VERMONT </t>
  </si>
  <si>
    <t xml:space="preserve"> WY  WYOMING </t>
  </si>
  <si>
    <t>Encryption</t>
  </si>
  <si>
    <t>40 Bit</t>
  </si>
  <si>
    <t>56 Bit</t>
  </si>
  <si>
    <t>64 Bit</t>
  </si>
  <si>
    <t>128 Bit</t>
  </si>
  <si>
    <t>Encryption comes invarious strengths, for example:</t>
  </si>
  <si>
    <t>All Encryptionis based on Prime Numbers</t>
  </si>
  <si>
    <t>But what does "40 Bit" mean?</t>
  </si>
  <si>
    <t>All Data is Saved as Zero's or One's on your computer.</t>
  </si>
  <si>
    <t>It takes 8 bits to form a Number or letter.</t>
  </si>
  <si>
    <t>0100101001011101001010001010010100010111100101010</t>
  </si>
  <si>
    <t>For example, 0011 0001 is the Number "1"</t>
  </si>
  <si>
    <t>http://www.paulschou.com/tools/xlate/</t>
  </si>
  <si>
    <t>Each "Zero" or "One" is referred to as a "BIT".</t>
  </si>
  <si>
    <t>Since it takes 8 bits to make one number…</t>
  </si>
  <si>
    <t>…then 40 bits can form 5 numbers.</t>
  </si>
  <si>
    <r>
      <t xml:space="preserve">See for yourself: </t>
    </r>
    <r>
      <rPr>
        <b/>
        <u/>
        <sz val="24"/>
        <color rgb="FF0000FF"/>
        <rFont val="Calibri"/>
        <family val="2"/>
        <scheme val="minor"/>
      </rPr>
      <t>http://www.paulschou.com/tools/xlate/</t>
    </r>
    <r>
      <rPr>
        <b/>
        <sz val="24"/>
        <color theme="1"/>
        <rFont val="Calibri"/>
        <family val="2"/>
        <scheme val="minor"/>
      </rPr>
      <t xml:space="preserve">  </t>
    </r>
  </si>
  <si>
    <t>Therefore:</t>
  </si>
  <si>
    <t>5 Numbers</t>
  </si>
  <si>
    <t>7 Numbers</t>
  </si>
  <si>
    <t>8 Numbers</t>
  </si>
  <si>
    <t>16 Numbers</t>
  </si>
  <si>
    <t>1234567891234513</t>
  </si>
  <si>
    <t>Means:</t>
  </si>
  <si>
    <t>Example Prime Number:</t>
  </si>
  <si>
    <t>Brute Force Cracking:</t>
  </si>
  <si>
    <t>Simply Test every Prime Number up to 5 digits in length</t>
  </si>
  <si>
    <t>Processor Speed Keeps Changing</t>
  </si>
  <si>
    <t>June 2007</t>
  </si>
  <si>
    <t xml:space="preserve">IBM Blue Gene/L = </t>
  </si>
  <si>
    <t>May 2008</t>
  </si>
  <si>
    <t>IBM  Roadrunner</t>
  </si>
  <si>
    <t>1 Quadrillion Calculations per second</t>
  </si>
  <si>
    <t>14 Trillion Calculations per second</t>
  </si>
  <si>
    <t>1234513</t>
  </si>
  <si>
    <t>12345613</t>
  </si>
  <si>
    <t>About 1 Second</t>
  </si>
  <si>
    <t>About 7 minutes</t>
  </si>
  <si>
    <t>About 71 Days</t>
  </si>
  <si>
    <t>Abount 2,000 Quadrillion Years</t>
  </si>
  <si>
    <t>Excel 2003 Encryption:</t>
  </si>
  <si>
    <t>40 Bit Default</t>
  </si>
  <si>
    <t>Options for 56, 64, 72, 96, 128 Bit</t>
  </si>
  <si>
    <t>Excel 2007 Encryption:</t>
  </si>
  <si>
    <t>128 Bit Only</t>
  </si>
  <si>
    <t>Next</t>
  </si>
  <si>
    <t>Formula Auditing</t>
  </si>
  <si>
    <t>Units</t>
  </si>
  <si>
    <t>Adjusted for Board Recommendations</t>
  </si>
  <si>
    <t xml:space="preserve">Average Inflation Rate </t>
  </si>
  <si>
    <t>Projected for 2010</t>
  </si>
  <si>
    <t>Actual for 2009</t>
  </si>
  <si>
    <t xml:space="preserve">Projected Amounts Per Unit </t>
  </si>
  <si>
    <t>Inflation Calculation:</t>
  </si>
  <si>
    <t>Adjusted for Conservatism</t>
  </si>
  <si>
    <t>Total Inflation Adjustment</t>
  </si>
  <si>
    <t>Carlton's Family Pictures</t>
  </si>
  <si>
    <t>Send an e-Mail to Carlton</t>
  </si>
  <si>
    <t>Here is a Book:</t>
  </si>
  <si>
    <t>Go to a Bookmark</t>
  </si>
  <si>
    <t>Go Back</t>
  </si>
  <si>
    <t>To a Word Document</t>
  </si>
  <si>
    <t>To the Validation Page</t>
  </si>
  <si>
    <t>To the Macros Page</t>
  </si>
  <si>
    <t>Trick Excel into Creating a Gantt Chart</t>
  </si>
  <si>
    <t>Tasks</t>
  </si>
  <si>
    <t>Start Date</t>
  </si>
  <si>
    <t>Duration (Days)</t>
  </si>
  <si>
    <t>End Date</t>
  </si>
  <si>
    <t>Land Preparation</t>
  </si>
  <si>
    <t>Foundation</t>
  </si>
  <si>
    <t>Framing</t>
  </si>
  <si>
    <t>Doors and Windows</t>
  </si>
  <si>
    <t>Plumbing</t>
  </si>
  <si>
    <t>Electrical</t>
  </si>
  <si>
    <t>Sheet Rock</t>
  </si>
  <si>
    <t>Finish Work</t>
  </si>
  <si>
    <t>Painting</t>
  </si>
  <si>
    <t>Steps</t>
  </si>
  <si>
    <t xml:space="preserve">Start by creating a stacked bar chart </t>
  </si>
  <si>
    <t>Remove the Data Series by right mouse clicking and choosing Select Data Source</t>
  </si>
  <si>
    <t>Add a new Data Source Named Starting Date, and point to the range of start dates for the values</t>
  </si>
  <si>
    <t>Add another new data source named Duration (Days), and point to the range of duration days for the values</t>
  </si>
  <si>
    <t>Add Category Axis Labels and point to the Task names in Column A</t>
  </si>
  <si>
    <t>Remove legend by selecting legend and pressing the Delete key</t>
  </si>
  <si>
    <t>Click on the beginning series and set the Fill and Borders to None</t>
  </si>
  <si>
    <t>Right mouse click on the task labels, choose format Axis, and check the Categories in Reverse Order box (if needed)</t>
  </si>
  <si>
    <t>In two blank cells, write a formula referencing the start and end dates, convert these dates to numbers with formatting</t>
  </si>
  <si>
    <t>Use the resulting numbers to set the scale of the Gantt Chart (perhaps use a slightly larger range of dates)</t>
  </si>
  <si>
    <t>Right mouse click on the date range, set the minimum and maximums to fixed using the numbers acquired in the above step</t>
  </si>
  <si>
    <t>Format the date range to show a short date</t>
  </si>
  <si>
    <t>Format the remaining data bars to display a 3-D bevel</t>
  </si>
  <si>
    <t>For added touch, search Google images for a nice picture of a house, save it to your hard drive.</t>
  </si>
  <si>
    <t>Set the background plot area to picture, and wash out the picture enough so that the chart is still readable.</t>
  </si>
  <si>
    <t>Add a title or text boxes as needed to complete the description of the Gantt Chart</t>
  </si>
  <si>
    <t>Web Queries</t>
  </si>
  <si>
    <t>Rank</t>
  </si>
  <si>
    <t>SO</t>
  </si>
  <si>
    <t xml:space="preserve">http://web1.ncaa.org/mfb/natlRank.jsp?year=2008&amp;rpt=IA_playerrush&amp;site=org </t>
  </si>
  <si>
    <t>Yards per Game</t>
  </si>
  <si>
    <t>Touchdowns</t>
  </si>
  <si>
    <t>Sort</t>
  </si>
  <si>
    <t>Sort by Name</t>
  </si>
  <si>
    <t>=LEFT</t>
  </si>
  <si>
    <t>Number columns</t>
  </si>
  <si>
    <t>Write VLOOKUP</t>
  </si>
  <si>
    <t>Microsoft</t>
  </si>
  <si>
    <t>Google</t>
  </si>
  <si>
    <t>Coca Cola</t>
  </si>
  <si>
    <t>Southern Company</t>
  </si>
  <si>
    <t>Exxon Mobil</t>
  </si>
  <si>
    <t>IBM</t>
  </si>
  <si>
    <t>Shares</t>
  </si>
  <si>
    <t>Carlton's Portfolio for 2008</t>
  </si>
  <si>
    <t>Stock</t>
  </si>
  <si>
    <t>Per Share Value</t>
  </si>
  <si>
    <t>Scudder Strategic Fund</t>
  </si>
  <si>
    <t>SCDAX</t>
  </si>
  <si>
    <t>XOM</t>
  </si>
  <si>
    <t>KO</t>
  </si>
  <si>
    <t>GOOG</t>
  </si>
  <si>
    <t>MSFT</t>
  </si>
  <si>
    <t>Average Per Carry</t>
  </si>
  <si>
    <t>char</t>
  </si>
  <si>
    <t>Precision as Displayed</t>
  </si>
  <si>
    <t>Northwind Traders</t>
  </si>
  <si>
    <t>Profit and Loss</t>
  </si>
  <si>
    <t/>
  </si>
  <si>
    <t>Ordinary Income/Expense</t>
  </si>
  <si>
    <t>Income</t>
  </si>
  <si>
    <t>4010 - Sales</t>
  </si>
  <si>
    <t>4020 - Cash Discount Given</t>
  </si>
  <si>
    <t>4210 - Write off</t>
  </si>
  <si>
    <t>Total Income</t>
  </si>
  <si>
    <t>Cost of Goods Sold</t>
  </si>
  <si>
    <t>4510 - Cost of Goods - Materials</t>
  </si>
  <si>
    <t>4530 - Cash Discount Taken</t>
  </si>
  <si>
    <t>Total COGS</t>
  </si>
  <si>
    <t>Gross Profit</t>
  </si>
  <si>
    <t>Expense</t>
  </si>
  <si>
    <t>5100 - Employee Wages</t>
  </si>
  <si>
    <t>5100 - Employee Wages - Other</t>
  </si>
  <si>
    <t>5110 - Wages</t>
  </si>
  <si>
    <t>5120 - Employee Benefits</t>
  </si>
  <si>
    <t>Total 5100 - Employee Wages</t>
  </si>
  <si>
    <t>5510 - Bank Charges</t>
  </si>
  <si>
    <t>5710 - Repairs and Maintenance Expenses</t>
  </si>
  <si>
    <t>6100 - Depreciation</t>
  </si>
  <si>
    <t>6120 - Depreciation Expenses/Equipment</t>
  </si>
  <si>
    <t>6125 - Depreciation Expenses/Furniture</t>
  </si>
  <si>
    <t>Total 6100 - Depreciation</t>
  </si>
  <si>
    <t>6210 - Office Supplies</t>
  </si>
  <si>
    <t>6310 - Insurance Vehicle</t>
  </si>
  <si>
    <t>6320 - Insurance Other</t>
  </si>
  <si>
    <t>6410 - Freight/Shipping Expenses</t>
  </si>
  <si>
    <t>6620 - Accounting Fees</t>
  </si>
  <si>
    <t>6760 - Other Expenses</t>
  </si>
  <si>
    <t>6770 - Travel Expenses</t>
  </si>
  <si>
    <t>6770 - Travel Expenses - Other</t>
  </si>
  <si>
    <t>Total 6770 - Travel Expenses</t>
  </si>
  <si>
    <t>6800 - Utilities</t>
  </si>
  <si>
    <t>6810 - Utilities - Electric and Gas</t>
  </si>
  <si>
    <t>6815 - Utilities - Telephone</t>
  </si>
  <si>
    <t>Total 6800 - Utilities</t>
  </si>
  <si>
    <t>6910 - Rental Expenses</t>
  </si>
  <si>
    <t>6915 - Leased Facilities</t>
  </si>
  <si>
    <t>Total 6910 - Rental Expenses</t>
  </si>
  <si>
    <t>7736 - Purchases</t>
  </si>
  <si>
    <t>Total Expense</t>
  </si>
  <si>
    <t>Net Ordinary Income</t>
  </si>
  <si>
    <t>Other Income/Expense</t>
  </si>
  <si>
    <t>Other Income</t>
  </si>
  <si>
    <t>8010 - Gain or Loss on Sale of Assets</t>
  </si>
  <si>
    <t>8020 - Finance Charge Income</t>
  </si>
  <si>
    <t>8030 - Interest Income</t>
  </si>
  <si>
    <t>Total Other Income</t>
  </si>
  <si>
    <t>Other Expense</t>
  </si>
  <si>
    <t>9010 - Interest Expenses</t>
  </si>
  <si>
    <t>Total Other Expense</t>
  </si>
  <si>
    <t>Net Other Income</t>
  </si>
  <si>
    <t>Net Income</t>
  </si>
  <si>
    <t>Simple Regression Example</t>
  </si>
  <si>
    <t>January</t>
  </si>
  <si>
    <t>Monday</t>
  </si>
  <si>
    <t>Mon</t>
  </si>
  <si>
    <t>Wed</t>
  </si>
  <si>
    <t>Dept 1</t>
  </si>
  <si>
    <t>Dept 2</t>
  </si>
  <si>
    <t>Dept 3</t>
  </si>
  <si>
    <t>Dept 4</t>
  </si>
  <si>
    <t>Jan</t>
  </si>
  <si>
    <t>Feb</t>
  </si>
  <si>
    <t>Mar</t>
  </si>
  <si>
    <t>Apr</t>
  </si>
  <si>
    <t>Account</t>
  </si>
  <si>
    <t>Category</t>
  </si>
  <si>
    <t>Description</t>
  </si>
  <si>
    <t>000-4100-01</t>
  </si>
  <si>
    <t xml:space="preserve">Sales </t>
  </si>
  <si>
    <t xml:space="preserve">Sales -  West  </t>
  </si>
  <si>
    <t>000-4100-02</t>
  </si>
  <si>
    <t xml:space="preserve">Sales -  Central  </t>
  </si>
  <si>
    <t>000-4100-03</t>
  </si>
  <si>
    <t xml:space="preserve">Sales -  East  </t>
  </si>
  <si>
    <t>000-4100-04</t>
  </si>
  <si>
    <t xml:space="preserve">Sales -  Canada  </t>
  </si>
  <si>
    <t>Sales  Total</t>
  </si>
  <si>
    <t>000-4120-01</t>
  </si>
  <si>
    <t xml:space="preserve">Service </t>
  </si>
  <si>
    <t xml:space="preserve">Service Plans - West  </t>
  </si>
  <si>
    <t>000-4120-02</t>
  </si>
  <si>
    <t xml:space="preserve">Service Plans - Central  </t>
  </si>
  <si>
    <t>000-4120-03</t>
  </si>
  <si>
    <t xml:space="preserve">Service Plans - East  </t>
  </si>
  <si>
    <t>000-4120-04</t>
  </si>
  <si>
    <t xml:space="preserve">Service Plans - Canada  </t>
  </si>
  <si>
    <t>Service  Total</t>
  </si>
  <si>
    <t>000-4130-01</t>
  </si>
  <si>
    <t xml:space="preserve">Installation </t>
  </si>
  <si>
    <t xml:space="preserve">Installation Charges - West  </t>
  </si>
  <si>
    <t>000-4130-02</t>
  </si>
  <si>
    <t xml:space="preserve">Installation Charges - Central  </t>
  </si>
  <si>
    <t>000-4130-03</t>
  </si>
  <si>
    <t xml:space="preserve">Installation Charges - East  </t>
  </si>
  <si>
    <t>000-4130-04</t>
  </si>
  <si>
    <t xml:space="preserve">Installation Charges - Canada  </t>
  </si>
  <si>
    <t>Installation  Total</t>
  </si>
  <si>
    <t>000-4140-01</t>
  </si>
  <si>
    <t xml:space="preserve">Repair </t>
  </si>
  <si>
    <t xml:space="preserve">Repair Charges - East  </t>
  </si>
  <si>
    <t>000-4140-02</t>
  </si>
  <si>
    <t xml:space="preserve">Repair Charges - Central  </t>
  </si>
  <si>
    <t>000-4140-03</t>
  </si>
  <si>
    <t>000-4140-04</t>
  </si>
  <si>
    <t xml:space="preserve">Repair Charges - Canada  </t>
  </si>
  <si>
    <t>Repair  Total</t>
  </si>
  <si>
    <t>000-4180-01</t>
  </si>
  <si>
    <t>Sales  Discounts</t>
  </si>
  <si>
    <t xml:space="preserve">Sales Discount - West  </t>
  </si>
  <si>
    <t>000-4180-02</t>
  </si>
  <si>
    <t xml:space="preserve">Sales Discount - Central  </t>
  </si>
  <si>
    <t>000-4180-03</t>
  </si>
  <si>
    <t xml:space="preserve">Sales Discount - East  </t>
  </si>
  <si>
    <t>000-4180-04</t>
  </si>
  <si>
    <t xml:space="preserve">Sales Discount - Canada  </t>
  </si>
  <si>
    <t>Sales  Discounts Total</t>
  </si>
  <si>
    <t>000-4183-01</t>
  </si>
  <si>
    <t>Trade  Discounts</t>
  </si>
  <si>
    <t xml:space="preserve">Trade Discount - West  </t>
  </si>
  <si>
    <t>000-4183-02</t>
  </si>
  <si>
    <t xml:space="preserve">Trade Discount - Central  </t>
  </si>
  <si>
    <t>000-4183-03</t>
  </si>
  <si>
    <t xml:space="preserve">Trade Discount - East  </t>
  </si>
  <si>
    <t>000-4183-04</t>
  </si>
  <si>
    <t xml:space="preserve">Trade Discount - Canada  </t>
  </si>
  <si>
    <t>Trade  Discounts Total</t>
  </si>
  <si>
    <t>000-4190-01</t>
  </si>
  <si>
    <t>Sales  Returns</t>
  </si>
  <si>
    <t xml:space="preserve">Sales Returns - West  </t>
  </si>
  <si>
    <t>000-4190-02</t>
  </si>
  <si>
    <t xml:space="preserve">Sales Returns - Central  </t>
  </si>
  <si>
    <t>000-4190-03</t>
  </si>
  <si>
    <t xml:space="preserve">Sales Returns - East  </t>
  </si>
  <si>
    <t>000-4190-04</t>
  </si>
  <si>
    <t xml:space="preserve">Sales Returns - Canada  </t>
  </si>
  <si>
    <t>Sales  Returns Total</t>
  </si>
  <si>
    <t>000-4520-01</t>
  </si>
  <si>
    <t>COGS</t>
  </si>
  <si>
    <t xml:space="preserve">COGS - West   </t>
  </si>
  <si>
    <t>000-4520-02</t>
  </si>
  <si>
    <t xml:space="preserve">COGS - Central   </t>
  </si>
  <si>
    <t>000-4520-03</t>
  </si>
  <si>
    <t xml:space="preserve">COGS - East   </t>
  </si>
  <si>
    <t>000-4520-04</t>
  </si>
  <si>
    <t xml:space="preserve">COGS - Canada   </t>
  </si>
  <si>
    <t>COGS Total</t>
  </si>
  <si>
    <t>000-4750-01</t>
  </si>
  <si>
    <t xml:space="preserve">Variance </t>
  </si>
  <si>
    <t xml:space="preserve">Variance - Material   </t>
  </si>
  <si>
    <t>000-4750-02</t>
  </si>
  <si>
    <t xml:space="preserve">Variance - Mat. Fixed OH </t>
  </si>
  <si>
    <t>000-4750-03</t>
  </si>
  <si>
    <t xml:space="preserve">Variance - Mat. Var. OH </t>
  </si>
  <si>
    <t>000-4750-04</t>
  </si>
  <si>
    <t xml:space="preserve">Variance - Labor   </t>
  </si>
  <si>
    <t>000-4750-05</t>
  </si>
  <si>
    <t xml:space="preserve">Variance - Labor Fixed OH </t>
  </si>
  <si>
    <t>000-4750-06</t>
  </si>
  <si>
    <t xml:space="preserve">Variance - Labor Var. OH </t>
  </si>
  <si>
    <t>000-4750-07</t>
  </si>
  <si>
    <t xml:space="preserve">Variance - Machine   </t>
  </si>
  <si>
    <t>000-4750-08</t>
  </si>
  <si>
    <t xml:space="preserve">Variance - Mach. Fixed OH </t>
  </si>
  <si>
    <t>000-4750-09</t>
  </si>
  <si>
    <t xml:space="preserve">Variance - Mach. Var OH </t>
  </si>
  <si>
    <t>Variance  Total</t>
  </si>
  <si>
    <t>000-4800-00</t>
  </si>
  <si>
    <t xml:space="preserve">Salaries </t>
  </si>
  <si>
    <t xml:space="preserve">Overhead     </t>
  </si>
  <si>
    <t>000-5100-00</t>
  </si>
  <si>
    <t xml:space="preserve">Salaries and Wages   </t>
  </si>
  <si>
    <t>000-5200-00</t>
  </si>
  <si>
    <t xml:space="preserve">CPP Expense    </t>
  </si>
  <si>
    <t>000-5210-00</t>
  </si>
  <si>
    <t xml:space="preserve">QPP Expense    </t>
  </si>
  <si>
    <t>000-5220-00</t>
  </si>
  <si>
    <t xml:space="preserve">UIC Expense    </t>
  </si>
  <si>
    <t>000-5300-00</t>
  </si>
  <si>
    <t xml:space="preserve">SUTA Tax Expense   </t>
  </si>
  <si>
    <t>000-5400-00</t>
  </si>
  <si>
    <t xml:space="preserve">FUTA Tax Expense   </t>
  </si>
  <si>
    <t>000-5500-00</t>
  </si>
  <si>
    <t xml:space="preserve">Workers Compensation Tax Expense  </t>
  </si>
  <si>
    <t>Salaries  Total</t>
  </si>
  <si>
    <t>000-6400-00</t>
  </si>
  <si>
    <t>Insurance</t>
  </si>
  <si>
    <t xml:space="preserve">Life Insurance - Administration  </t>
  </si>
  <si>
    <t>000-6410-00</t>
  </si>
  <si>
    <t xml:space="preserve">Vehicle Insurance    </t>
  </si>
  <si>
    <t>000-6420-00</t>
  </si>
  <si>
    <t xml:space="preserve">Liability Insurance    </t>
  </si>
  <si>
    <t>000-6430-00</t>
  </si>
  <si>
    <t xml:space="preserve">Casualty Insurance    </t>
  </si>
  <si>
    <t>Insurance Total</t>
  </si>
  <si>
    <t>000-6200-00</t>
  </si>
  <si>
    <t xml:space="preserve">Depreciation </t>
  </si>
  <si>
    <t>Depreciation Expense - Furniture &amp; Fixtures</t>
  </si>
  <si>
    <t>000-6210-00</t>
  </si>
  <si>
    <t xml:space="preserve">Depreciation Expense - Computer Equipment </t>
  </si>
  <si>
    <t>000-6220-00</t>
  </si>
  <si>
    <t>Depreciation Expense - Machinery &amp; Equipment</t>
  </si>
  <si>
    <t>000-6230-00</t>
  </si>
  <si>
    <t xml:space="preserve">Depreciation Expense - Fleet Vehicles </t>
  </si>
  <si>
    <t>000-6300-00</t>
  </si>
  <si>
    <t xml:space="preserve">Amortization - Software   </t>
  </si>
  <si>
    <t>Depreciation  Total</t>
  </si>
  <si>
    <t>000-6170-04</t>
  </si>
  <si>
    <t xml:space="preserve">Repairs </t>
  </si>
  <si>
    <t xml:space="preserve">Repairs &amp; Maintenance Expense-Staff  </t>
  </si>
  <si>
    <t>000-6170-05</t>
  </si>
  <si>
    <t xml:space="preserve">Repairs &amp; Maintenance Expense-Line  </t>
  </si>
  <si>
    <t>Repairs  Total</t>
  </si>
  <si>
    <t>500-9030-00</t>
  </si>
  <si>
    <t>Purchases</t>
  </si>
  <si>
    <t xml:space="preserve">Fixed Assets- Computer Cabinets  </t>
  </si>
  <si>
    <t>600-5100-00</t>
  </si>
  <si>
    <t xml:space="preserve">Salaries and Wages - Purchasing/Receiving </t>
  </si>
  <si>
    <t>600-5110-00</t>
  </si>
  <si>
    <t xml:space="preserve">Overtime Pay - Purchasing/Receiving  </t>
  </si>
  <si>
    <t>600-5120-00</t>
  </si>
  <si>
    <t xml:space="preserve">Bonuses - Purchasing/Receiving   </t>
  </si>
  <si>
    <t>600-5140-00</t>
  </si>
  <si>
    <t xml:space="preserve">Profit Sharing - Purchasing/Receiving  </t>
  </si>
  <si>
    <t>600-5150-00</t>
  </si>
  <si>
    <t xml:space="preserve">Employee Benefits - Purchasing/Receiving  </t>
  </si>
  <si>
    <t>600-5160-00</t>
  </si>
  <si>
    <t xml:space="preserve">Health Insurance Expense - Purchasing/Receiving </t>
  </si>
  <si>
    <t>600-5170-00</t>
  </si>
  <si>
    <t xml:space="preserve">Payroll Taxes - Purchasing/Receiving  </t>
  </si>
  <si>
    <t>600-6100-00</t>
  </si>
  <si>
    <t xml:space="preserve">Training - Purchasing/Receiving   </t>
  </si>
  <si>
    <t>600-6120-00</t>
  </si>
  <si>
    <t xml:space="preserve">Supplies/Rental - Purchasing/Receiving   </t>
  </si>
  <si>
    <t>600-6130-00</t>
  </si>
  <si>
    <t xml:space="preserve">Supplies/Hardware - Purchasing/Receiving   </t>
  </si>
  <si>
    <t>600-6140-00</t>
  </si>
  <si>
    <t xml:space="preserve">Supplies/Software - Purchases/Receiving   </t>
  </si>
  <si>
    <t>600-6150-00</t>
  </si>
  <si>
    <t xml:space="preserve">Supplies-Allocated - Purchases/Receiving   </t>
  </si>
  <si>
    <t>600-6160-00</t>
  </si>
  <si>
    <t xml:space="preserve">Dues &amp; Subscriptions - Purchasing/Receiving </t>
  </si>
  <si>
    <t>600-6170-00</t>
  </si>
  <si>
    <t xml:space="preserve">Repairs &amp; Maintenance - Purchasing/Receiving </t>
  </si>
  <si>
    <t>600-6180-00</t>
  </si>
  <si>
    <t xml:space="preserve">Rent Expense - Purchasing/Receiving  </t>
  </si>
  <si>
    <t>600-6190-00</t>
  </si>
  <si>
    <t xml:space="preserve">Utilities Expense - Purchasing/Receiving  </t>
  </si>
  <si>
    <t>600-6500-00</t>
  </si>
  <si>
    <t xml:space="preserve">Postage/Freight - Purchasing/Receiving   </t>
  </si>
  <si>
    <t>600-6510-00</t>
  </si>
  <si>
    <t xml:space="preserve">Telephone - Purchasing/Receiving   </t>
  </si>
  <si>
    <t>600-6520-00</t>
  </si>
  <si>
    <t xml:space="preserve">Travel - Purchasing/Receiving   </t>
  </si>
  <si>
    <t>600-6530-00</t>
  </si>
  <si>
    <t xml:space="preserve">Meals/Entertainment - Purchasing/Receiving   </t>
  </si>
  <si>
    <t>600-9010-00</t>
  </si>
  <si>
    <t xml:space="preserve">Square Footage-Purchasing/Receiving    </t>
  </si>
  <si>
    <t>600-9020-00</t>
  </si>
  <si>
    <t xml:space="preserve">Employee Count-Purchases/Receiving    </t>
  </si>
  <si>
    <t>600-9030-00</t>
  </si>
  <si>
    <t xml:space="preserve">Fixed Assets-Computer Cabinets   </t>
  </si>
  <si>
    <t>Purchases Total</t>
  </si>
  <si>
    <t>500-5100-00</t>
  </si>
  <si>
    <t>Training</t>
  </si>
  <si>
    <t>Salaries and Wages - Consulting/Training US</t>
  </si>
  <si>
    <t>500-5101-00</t>
  </si>
  <si>
    <t>Salaries and Wages - Consulting/Training Canada</t>
  </si>
  <si>
    <t>500-5110-00</t>
  </si>
  <si>
    <t xml:space="preserve">Overtime Pay - Consulting/Training US </t>
  </si>
  <si>
    <t>500-5111-00</t>
  </si>
  <si>
    <t xml:space="preserve">Overtime Pay - Consulting/Training Canada </t>
  </si>
  <si>
    <t>500-5120-00</t>
  </si>
  <si>
    <t xml:space="preserve">Bonuses - Consulting/Training US  </t>
  </si>
  <si>
    <t>500-5121-00</t>
  </si>
  <si>
    <t xml:space="preserve">Bonuses - Consulting/Training Canada  </t>
  </si>
  <si>
    <t>500-5130-00</t>
  </si>
  <si>
    <t xml:space="preserve">Commissions - Consulting/Training US  </t>
  </si>
  <si>
    <t>500-5131-00</t>
  </si>
  <si>
    <t xml:space="preserve">Commissions - Consulting/Training Canada  </t>
  </si>
  <si>
    <t>500-5140-00</t>
  </si>
  <si>
    <t xml:space="preserve">Profit Sharing - Consulting/Training US </t>
  </si>
  <si>
    <t>500-5141-00</t>
  </si>
  <si>
    <t xml:space="preserve">Profit Sharing - Consulting/Training Canada </t>
  </si>
  <si>
    <t>500-5150-00</t>
  </si>
  <si>
    <t xml:space="preserve">Employee Benefits - Consulting/Training  </t>
  </si>
  <si>
    <t>500-5160-00</t>
  </si>
  <si>
    <t xml:space="preserve">Health Insurance Expense - Consulting/Training </t>
  </si>
  <si>
    <t>500-5170-00</t>
  </si>
  <si>
    <t xml:space="preserve">Payroll Taxes - Consulting/Training  </t>
  </si>
  <si>
    <t>500-5600-00</t>
  </si>
  <si>
    <t xml:space="preserve">Contract Services - Consulting/Training  </t>
  </si>
  <si>
    <t>500-6100-00</t>
  </si>
  <si>
    <t xml:space="preserve">Training - Consulting/Training   </t>
  </si>
  <si>
    <t>500-6120-00</t>
  </si>
  <si>
    <t xml:space="preserve">Supplies/Rental - Consulting/Training   </t>
  </si>
  <si>
    <t>500-6130-00</t>
  </si>
  <si>
    <t xml:space="preserve">Supplies/Hardware - Consulting/Training   </t>
  </si>
  <si>
    <t>500-6140-00</t>
  </si>
  <si>
    <t xml:space="preserve">Supplies/Software - Consulting/Training   </t>
  </si>
  <si>
    <t>500-6150-00</t>
  </si>
  <si>
    <t xml:space="preserve">Supplies-Allocated - Consulting/Training   </t>
  </si>
  <si>
    <t>500-6160-00</t>
  </si>
  <si>
    <t xml:space="preserve">Dues &amp; Subscriptions - Consulting/Training </t>
  </si>
  <si>
    <t>500-6170-00</t>
  </si>
  <si>
    <t xml:space="preserve">Repairs &amp; Maintenance - Consulting/Training </t>
  </si>
  <si>
    <t>500-6180-00</t>
  </si>
  <si>
    <t xml:space="preserve">Rent Expense - Consulting/Training  </t>
  </si>
  <si>
    <t>500-6190-00</t>
  </si>
  <si>
    <t xml:space="preserve">Utilities Expense - Consulting/Training  </t>
  </si>
  <si>
    <t>500-6500-00</t>
  </si>
  <si>
    <t xml:space="preserve">Postage/Freight - Consulting/Training   </t>
  </si>
  <si>
    <t>500-6510-00</t>
  </si>
  <si>
    <t xml:space="preserve">Telephone - Consulting/Training   </t>
  </si>
  <si>
    <t>500-6520-00</t>
  </si>
  <si>
    <t xml:space="preserve">Travel - Consulting/Training   </t>
  </si>
  <si>
    <t>500-6530-00</t>
  </si>
  <si>
    <t xml:space="preserve">Meals/Entertainment - Consulting/Training   </t>
  </si>
  <si>
    <t>500-9010-00</t>
  </si>
  <si>
    <t xml:space="preserve">Square Footage-Consulting/Training    </t>
  </si>
  <si>
    <t>500-9020-00</t>
  </si>
  <si>
    <t xml:space="preserve">Employee Count-Consulting/Training    </t>
  </si>
  <si>
    <t>Training Total</t>
  </si>
  <si>
    <t>000-4600-00</t>
  </si>
  <si>
    <t>Expenses</t>
  </si>
  <si>
    <t xml:space="preserve">Purchases Discounts Taken   </t>
  </si>
  <si>
    <t>000-4601-00</t>
  </si>
  <si>
    <t xml:space="preserve">Purchases Trade Discounts   </t>
  </si>
  <si>
    <t>000-4700-00</t>
  </si>
  <si>
    <t xml:space="preserve">Shrinkage and Waste   </t>
  </si>
  <si>
    <t>000-4710-00</t>
  </si>
  <si>
    <t xml:space="preserve">Freight and Handling   </t>
  </si>
  <si>
    <t>000-4720-00</t>
  </si>
  <si>
    <t xml:space="preserve">International Freight and Handling  </t>
  </si>
  <si>
    <t>000-4730-00</t>
  </si>
  <si>
    <t xml:space="preserve">Purchase Price Variance - Unrealized </t>
  </si>
  <si>
    <t>000-4731-00</t>
  </si>
  <si>
    <t xml:space="preserve">Withholding offset    </t>
  </si>
  <si>
    <t>000-4740-00</t>
  </si>
  <si>
    <t xml:space="preserve">Assembly Variance    </t>
  </si>
  <si>
    <t>000-5615-00</t>
  </si>
  <si>
    <t xml:space="preserve">Floor Stock Expense   </t>
  </si>
  <si>
    <t>000-5700-00</t>
  </si>
  <si>
    <t xml:space="preserve">Non-Inventoried Purchase Item   </t>
  </si>
  <si>
    <t>000-6500-04</t>
  </si>
  <si>
    <t xml:space="preserve">Postage/Freight Expense-Staff    </t>
  </si>
  <si>
    <t>000-6500-05</t>
  </si>
  <si>
    <t xml:space="preserve">Postage/Freight Expense-Line    </t>
  </si>
  <si>
    <t>000-6600-00</t>
  </si>
  <si>
    <t xml:space="preserve">Bank Fees    </t>
  </si>
  <si>
    <t>000-6610-00</t>
  </si>
  <si>
    <t xml:space="preserve">Advertising Expense    </t>
  </si>
  <si>
    <t>000-6620-00</t>
  </si>
  <si>
    <t xml:space="preserve">Direct Mail Advertising Expense  </t>
  </si>
  <si>
    <t>000-6630-00</t>
  </si>
  <si>
    <t xml:space="preserve">IL State Sales Tax Expense </t>
  </si>
  <si>
    <t>000-6635-00</t>
  </si>
  <si>
    <t xml:space="preserve">Import Tax Expense   </t>
  </si>
  <si>
    <t>000-6640-00</t>
  </si>
  <si>
    <t xml:space="preserve">Chicago City Sales Tax Expense </t>
  </si>
  <si>
    <t>000-6700-00</t>
  </si>
  <si>
    <t xml:space="preserve">Bad Debts Expense   </t>
  </si>
  <si>
    <t>000-6701-00</t>
  </si>
  <si>
    <t xml:space="preserve">Write-Off Expense    </t>
  </si>
  <si>
    <t>000-6710-00</t>
  </si>
  <si>
    <t xml:space="preserve">Collection Costs    </t>
  </si>
  <si>
    <t>000-6720-00</t>
  </si>
  <si>
    <t xml:space="preserve">Legal Fees    </t>
  </si>
  <si>
    <t>000-6730-00</t>
  </si>
  <si>
    <t xml:space="preserve">Accounting Fees    </t>
  </si>
  <si>
    <t>000-6740-00</t>
  </si>
  <si>
    <t xml:space="preserve">Fines &amp; Penalties   </t>
  </si>
  <si>
    <t>000-6750-00</t>
  </si>
  <si>
    <t xml:space="preserve">Licenses &amp; Fees   </t>
  </si>
  <si>
    <t>000-6760-00</t>
  </si>
  <si>
    <t xml:space="preserve">Recruiting &amp; Moving Expense  </t>
  </si>
  <si>
    <t>000-6770-00</t>
  </si>
  <si>
    <t xml:space="preserve">Company Meetings    </t>
  </si>
  <si>
    <t>000-6780-00</t>
  </si>
  <si>
    <t xml:space="preserve">Miscellaneous Expense    </t>
  </si>
  <si>
    <t>000-6790-00</t>
  </si>
  <si>
    <t xml:space="preserve">Warranty Expense    </t>
  </si>
  <si>
    <t>000-6800-01</t>
  </si>
  <si>
    <t xml:space="preserve">Project Expenses    </t>
  </si>
  <si>
    <t>000-6900-00</t>
  </si>
  <si>
    <t xml:space="preserve">Project Losses    </t>
  </si>
  <si>
    <t>000-7010-00</t>
  </si>
  <si>
    <t xml:space="preserve">Finance Charge Income   </t>
  </si>
  <si>
    <t>000-7020-00</t>
  </si>
  <si>
    <t xml:space="preserve">Interest Income    </t>
  </si>
  <si>
    <t>000-7040-00</t>
  </si>
  <si>
    <t xml:space="preserve">Miscellaneous Income    </t>
  </si>
  <si>
    <t>000-7041-00</t>
  </si>
  <si>
    <t xml:space="preserve">Freight Income    </t>
  </si>
  <si>
    <t>000-8010-00</t>
  </si>
  <si>
    <t xml:space="preserve">Finance Charge Expense   </t>
  </si>
  <si>
    <t>000-8020-00</t>
  </si>
  <si>
    <t xml:space="preserve">Interest Expense    </t>
  </si>
  <si>
    <t>000-8030-00</t>
  </si>
  <si>
    <t xml:space="preserve">Gain or Loss on  Sale of Assets </t>
  </si>
  <si>
    <t>000-8100-00</t>
  </si>
  <si>
    <t xml:space="preserve">Federal Income Taxes   </t>
  </si>
  <si>
    <t>000-8110-00</t>
  </si>
  <si>
    <t xml:space="preserve">State Income Taxes   </t>
  </si>
  <si>
    <t>000-8410-00</t>
  </si>
  <si>
    <t xml:space="preserve">Billings in Excess of Earnings </t>
  </si>
  <si>
    <t>000-8510-00</t>
  </si>
  <si>
    <t xml:space="preserve">Earnings in Excess of Billings </t>
  </si>
  <si>
    <t>000-8610-00</t>
  </si>
  <si>
    <t xml:space="preserve">Project Deferred Revenue   </t>
  </si>
  <si>
    <t>000-8710-00</t>
  </si>
  <si>
    <t xml:space="preserve">Retentions Account Receivable   </t>
  </si>
  <si>
    <t>000-9040-00</t>
  </si>
  <si>
    <t xml:space="preserve">Number of Telephone Installations  </t>
  </si>
  <si>
    <t>100-5100-00</t>
  </si>
  <si>
    <t xml:space="preserve">Salaries and Wages - Administration </t>
  </si>
  <si>
    <t>100-5110-00</t>
  </si>
  <si>
    <t xml:space="preserve">Overtime Pay - Administration  </t>
  </si>
  <si>
    <t>100-5120-00</t>
  </si>
  <si>
    <t xml:space="preserve">Bonuses - Administration   </t>
  </si>
  <si>
    <t>100-5140-00</t>
  </si>
  <si>
    <t xml:space="preserve">Profit Sharing - Administration  </t>
  </si>
  <si>
    <t>100-5150-00</t>
  </si>
  <si>
    <t xml:space="preserve">Employee Benefits - Administration  </t>
  </si>
  <si>
    <t>100-5160-00</t>
  </si>
  <si>
    <t xml:space="preserve">Health Insurance Expense - Administration </t>
  </si>
  <si>
    <t>100-5170-00</t>
  </si>
  <si>
    <t xml:space="preserve">Payroll Taxes - Administration  </t>
  </si>
  <si>
    <t>100-6100-00</t>
  </si>
  <si>
    <t xml:space="preserve">Training - Administration   </t>
  </si>
  <si>
    <t>100-6110-00</t>
  </si>
  <si>
    <t xml:space="preserve">Company Car - Administration  </t>
  </si>
  <si>
    <t>100-6120-00</t>
  </si>
  <si>
    <t xml:space="preserve">Supplies/Rental - Administration   </t>
  </si>
  <si>
    <t>100-6130-00</t>
  </si>
  <si>
    <t xml:space="preserve">Supplies/Hardware - Administration   </t>
  </si>
  <si>
    <t>100-6140-00</t>
  </si>
  <si>
    <t xml:space="preserve">Supplies/Software - Administation   </t>
  </si>
  <si>
    <t>100-6150-00</t>
  </si>
  <si>
    <t xml:space="preserve">Supplies-Allocated - Administration   </t>
  </si>
  <si>
    <t>100-6160-00</t>
  </si>
  <si>
    <t xml:space="preserve">Dues &amp; Subscriptions - Administration </t>
  </si>
  <si>
    <t>100-6170-00</t>
  </si>
  <si>
    <t xml:space="preserve">Repairs &amp; Maintenance - Administration </t>
  </si>
  <si>
    <t>100-6180-00</t>
  </si>
  <si>
    <t xml:space="preserve">Rent Expense - Administration  </t>
  </si>
  <si>
    <t>100-6190-00</t>
  </si>
  <si>
    <t xml:space="preserve">Utilities Expense - Administration  </t>
  </si>
  <si>
    <t>100-6500-00</t>
  </si>
  <si>
    <t xml:space="preserve">Postage/Freight - Administration   </t>
  </si>
  <si>
    <t>100-6510-00</t>
  </si>
  <si>
    <t xml:space="preserve">Telephone - Administration   </t>
  </si>
  <si>
    <t>100-6520-00</t>
  </si>
  <si>
    <t xml:space="preserve">Travel - Administration   </t>
  </si>
  <si>
    <t>100-6530-00</t>
  </si>
  <si>
    <t xml:space="preserve">Meals/Entertainment - Administration   </t>
  </si>
  <si>
    <t>100-9010-00</t>
  </si>
  <si>
    <t xml:space="preserve">Square Footage-Administration    </t>
  </si>
  <si>
    <t>100-9020-00</t>
  </si>
  <si>
    <t xml:space="preserve">Employee Count-Administration    </t>
  </si>
  <si>
    <t>100-9030-00</t>
  </si>
  <si>
    <t>200-5100-00</t>
  </si>
  <si>
    <t xml:space="preserve">Salaries and Wages - Accounting </t>
  </si>
  <si>
    <t>200-5110-00</t>
  </si>
  <si>
    <t xml:space="preserve">Overtime Pay - Accounting  </t>
  </si>
  <si>
    <t>200-5120-00</t>
  </si>
  <si>
    <t xml:space="preserve">Bonuses - Accounting   </t>
  </si>
  <si>
    <t>200-5140-00</t>
  </si>
  <si>
    <t xml:space="preserve">Profit Sharing - Accounting  </t>
  </si>
  <si>
    <t>200-5150-00</t>
  </si>
  <si>
    <t xml:space="preserve">Employee Benefits - Accounting  </t>
  </si>
  <si>
    <t>200-5160-00</t>
  </si>
  <si>
    <t xml:space="preserve">Health Insurance Expense - Accounting </t>
  </si>
  <si>
    <t>200-5170-00</t>
  </si>
  <si>
    <t xml:space="preserve">Payroll Taxes - Accounting  </t>
  </si>
  <si>
    <t>200-6100-00</t>
  </si>
  <si>
    <t xml:space="preserve">Training - Accounting   </t>
  </si>
  <si>
    <t>200-6120-00</t>
  </si>
  <si>
    <t xml:space="preserve">Supplies/Rental - Accounting   </t>
  </si>
  <si>
    <t>200-6130-00</t>
  </si>
  <si>
    <t xml:space="preserve">Supplies/Hardware - Accounting   </t>
  </si>
  <si>
    <t>200-6140-00</t>
  </si>
  <si>
    <t xml:space="preserve">Supplies/Software - Accounting   </t>
  </si>
  <si>
    <t>200-6150-00</t>
  </si>
  <si>
    <t xml:space="preserve">Supplies-Allocated - Accounting   </t>
  </si>
  <si>
    <t>200-6160-00</t>
  </si>
  <si>
    <t xml:space="preserve">Dues &amp; Subscriptions - Accounting </t>
  </si>
  <si>
    <t>200-6170-00</t>
  </si>
  <si>
    <t xml:space="preserve">Repairs &amp; Maintenance - Accounting </t>
  </si>
  <si>
    <t>200-6180-00</t>
  </si>
  <si>
    <t xml:space="preserve">Rent Expense - Accounting  </t>
  </si>
  <si>
    <t>200-6190-00</t>
  </si>
  <si>
    <t xml:space="preserve">Utilities Expense - Accounting  </t>
  </si>
  <si>
    <t>200-6500-00</t>
  </si>
  <si>
    <t xml:space="preserve">Postage/Freight - Accounting   </t>
  </si>
  <si>
    <t>200-6510-00</t>
  </si>
  <si>
    <t xml:space="preserve">Telephone - Accounting   </t>
  </si>
  <si>
    <t>200-6520-00</t>
  </si>
  <si>
    <t xml:space="preserve">Travel - Accounting   </t>
  </si>
  <si>
    <t>200-6530-00</t>
  </si>
  <si>
    <t xml:space="preserve">Meals/Entertainment - Accounting   </t>
  </si>
  <si>
    <t>200-9010-00</t>
  </si>
  <si>
    <t xml:space="preserve">Square Footage-Accounting    </t>
  </si>
  <si>
    <t>200-9020-00</t>
  </si>
  <si>
    <t xml:space="preserve">Employee Count-Accounting    </t>
  </si>
  <si>
    <t>200-9030-00</t>
  </si>
  <si>
    <t>300-5100-00</t>
  </si>
  <si>
    <t xml:space="preserve">Salaries and Wages - Sales </t>
  </si>
  <si>
    <t>300-5110-00</t>
  </si>
  <si>
    <t xml:space="preserve">Overtime Pay - Sales  </t>
  </si>
  <si>
    <t>300-5120-00</t>
  </si>
  <si>
    <t xml:space="preserve">Bonuses - Sales   </t>
  </si>
  <si>
    <t>300-5130-00</t>
  </si>
  <si>
    <t xml:space="preserve">Commissions - Sales   </t>
  </si>
  <si>
    <t>300-5140-00</t>
  </si>
  <si>
    <t xml:space="preserve">Profit Sharing - Sales  </t>
  </si>
  <si>
    <t>300-5150-00</t>
  </si>
  <si>
    <t xml:space="preserve">Employee Benefits - Sales  </t>
  </si>
  <si>
    <t>300-5160-00</t>
  </si>
  <si>
    <t xml:space="preserve">Health Insurance Expense - Sales </t>
  </si>
  <si>
    <t>300-5170-00</t>
  </si>
  <si>
    <t xml:space="preserve">Payroll Taxes - Sales  </t>
  </si>
  <si>
    <t>300-6100-00</t>
  </si>
  <si>
    <t xml:space="preserve">Training - Sales   </t>
  </si>
  <si>
    <t>300-6120-00</t>
  </si>
  <si>
    <t xml:space="preserve">Supplies/Rental - Sales   </t>
  </si>
  <si>
    <t>300-6130-00</t>
  </si>
  <si>
    <t xml:space="preserve">Supplies/Hardware - Sales   </t>
  </si>
  <si>
    <t>300-6140-00</t>
  </si>
  <si>
    <t xml:space="preserve">Supplies/Software - Sales   </t>
  </si>
  <si>
    <t>300-6150-00</t>
  </si>
  <si>
    <t xml:space="preserve">Supplies-Allocated - Sales   </t>
  </si>
  <si>
    <t>300-6160-00</t>
  </si>
  <si>
    <t xml:space="preserve">Dues &amp; Subscriptions - Sales </t>
  </si>
  <si>
    <t>300-6170-00</t>
  </si>
  <si>
    <t xml:space="preserve">Repairs &amp; Maintenance - Sales </t>
  </si>
  <si>
    <t>300-6180-00</t>
  </si>
  <si>
    <t xml:space="preserve">Rent Expense - Sales  </t>
  </si>
  <si>
    <t>300-6190-00</t>
  </si>
  <si>
    <t xml:space="preserve">Utilities Expense - Sales  </t>
  </si>
  <si>
    <t>300-6500-00</t>
  </si>
  <si>
    <t xml:space="preserve">Postage/Freight - Sales   </t>
  </si>
  <si>
    <t>300-6510-00</t>
  </si>
  <si>
    <t xml:space="preserve">Telephone - Sales   </t>
  </si>
  <si>
    <t>300-6520-00</t>
  </si>
  <si>
    <t xml:space="preserve">Travel - Sales   </t>
  </si>
  <si>
    <t>300-6530-00</t>
  </si>
  <si>
    <t xml:space="preserve">Meals/Entertainment - Sales   </t>
  </si>
  <si>
    <t>300-9010-00</t>
  </si>
  <si>
    <t xml:space="preserve">Square Footage-Sales    </t>
  </si>
  <si>
    <t>300-9020-00</t>
  </si>
  <si>
    <t xml:space="preserve">Employee Count-Sales    </t>
  </si>
  <si>
    <t>300-9030-00</t>
  </si>
  <si>
    <t>400-5100-00</t>
  </si>
  <si>
    <t>Salaries and Wages - Service/Installation US</t>
  </si>
  <si>
    <t>400-5101-00</t>
  </si>
  <si>
    <t>Salaries and Wages - Service/Installation Canada</t>
  </si>
  <si>
    <t>400-5110-00</t>
  </si>
  <si>
    <t xml:space="preserve">Overtime Pay - Service/Installation US </t>
  </si>
  <si>
    <t>400-5111-00</t>
  </si>
  <si>
    <t xml:space="preserve">Overtime Pay - Service/Installation Canada </t>
  </si>
  <si>
    <t>400-5120-00</t>
  </si>
  <si>
    <t xml:space="preserve">Bonuses - Services/Installation US  </t>
  </si>
  <si>
    <t>400-5121-00</t>
  </si>
  <si>
    <t xml:space="preserve">Bonuses - Services/Installation Canada  </t>
  </si>
  <si>
    <t>400-5130-00</t>
  </si>
  <si>
    <t xml:space="preserve">Commissions - Service/Installation US  </t>
  </si>
  <si>
    <t>400-5131-00</t>
  </si>
  <si>
    <t xml:space="preserve">Commissions - Service/Installation Canada  </t>
  </si>
  <si>
    <t>400-5140-00</t>
  </si>
  <si>
    <t xml:space="preserve">Profit Sharing - Service/Installation US </t>
  </si>
  <si>
    <t>400-5141-00</t>
  </si>
  <si>
    <t xml:space="preserve">Profit Sharing - Service/Installation Canada </t>
  </si>
  <si>
    <t>400-5150-00</t>
  </si>
  <si>
    <t xml:space="preserve">Employee Benefits - Service/Installation  </t>
  </si>
  <si>
    <t>400-5160-00</t>
  </si>
  <si>
    <t xml:space="preserve">Health Insurance Expense - Service/Installation </t>
  </si>
  <si>
    <t>400-5170-00</t>
  </si>
  <si>
    <t xml:space="preserve">Payroll Taxes - Service/Installation  </t>
  </si>
  <si>
    <t>400-5600-00</t>
  </si>
  <si>
    <t xml:space="preserve">Contract Services - Service/Installation  </t>
  </si>
  <si>
    <t>400-6100-00</t>
  </si>
  <si>
    <t xml:space="preserve">Training - Service/installation   </t>
  </si>
  <si>
    <t>400-6110-00</t>
  </si>
  <si>
    <t xml:space="preserve">Fleet Vehicle Expense   </t>
  </si>
  <si>
    <t>400-6120-00</t>
  </si>
  <si>
    <t xml:space="preserve">Supplies/Rental - Service/Installation   </t>
  </si>
  <si>
    <t>400-6130-00</t>
  </si>
  <si>
    <t xml:space="preserve">Supplies/Hardware - Service/Installation   </t>
  </si>
  <si>
    <t>400-6140-00</t>
  </si>
  <si>
    <t xml:space="preserve">Supplies/Software - Service/Installation   </t>
  </si>
  <si>
    <t>400-6150-00</t>
  </si>
  <si>
    <t xml:space="preserve">Supplies-Allocated - Services/Installation   </t>
  </si>
  <si>
    <t>400-6160-00</t>
  </si>
  <si>
    <t xml:space="preserve">Dues &amp; Subscriptions - Service/Installation </t>
  </si>
  <si>
    <t>400-6170-00</t>
  </si>
  <si>
    <t xml:space="preserve">Repairs &amp; Maintenance - Service/Installation </t>
  </si>
  <si>
    <t>400-6180-00</t>
  </si>
  <si>
    <t xml:space="preserve">Rent Expense - Service/Installation  </t>
  </si>
  <si>
    <t>400-6190-00</t>
  </si>
  <si>
    <t xml:space="preserve">Utilities Expense - Service/Installation  </t>
  </si>
  <si>
    <t>400-6500-00</t>
  </si>
  <si>
    <t xml:space="preserve">Postage/Freight - Service/Installation   </t>
  </si>
  <si>
    <t>400-6510-00</t>
  </si>
  <si>
    <t xml:space="preserve">Telephone - Service/Installation   </t>
  </si>
  <si>
    <t>400-6520-00</t>
  </si>
  <si>
    <t xml:space="preserve">Travel - Service/Installation   </t>
  </si>
  <si>
    <t>400-6530-00</t>
  </si>
  <si>
    <t xml:space="preserve">Meals/Entertainment - Service/Installation   </t>
  </si>
  <si>
    <t>400-9010-00</t>
  </si>
  <si>
    <t xml:space="preserve">Square Footage-Service    </t>
  </si>
  <si>
    <t>400-9020-00</t>
  </si>
  <si>
    <t xml:space="preserve">Employee Count-Service/Installation    </t>
  </si>
  <si>
    <t>400-9030-00</t>
  </si>
  <si>
    <t>999-9999-99</t>
  </si>
  <si>
    <t xml:space="preserve">Transfer Suspense Account   </t>
  </si>
  <si>
    <t>Expenses Total</t>
  </si>
  <si>
    <t>Grand Total</t>
  </si>
  <si>
    <t>Regression Analysis, Least Squares Method</t>
  </si>
  <si>
    <t>Chart Improvements</t>
  </si>
  <si>
    <t>To A Web Site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</si>
</sst>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.000_);_(* \(#,##0.000\);_(* &quot;-&quot;??_);_(@_)"/>
    <numFmt numFmtId="171" formatCode="_(* #,##0_);_(* \(#,##0\);_(* &quot;-&quot;??_);_(@_)"/>
    <numFmt numFmtId="173" formatCode="0.000%"/>
    <numFmt numFmtId="175" formatCode="m/d/yyyy;@"/>
  </numFmts>
  <fonts count="3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24"/>
      <color theme="10"/>
      <name val="Calibri"/>
      <family val="2"/>
    </font>
    <font>
      <b/>
      <sz val="24"/>
      <color rgb="FFFF0000"/>
      <name val="Calibri"/>
      <family val="2"/>
      <scheme val="minor"/>
    </font>
    <font>
      <b/>
      <u/>
      <sz val="24"/>
      <color rgb="FF0000FF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u/>
      <sz val="11"/>
      <color theme="10"/>
      <name val="Calibri"/>
      <family val="2"/>
    </font>
    <font>
      <b/>
      <sz val="16"/>
      <color theme="1"/>
      <name val="Calibri"/>
      <family val="2"/>
      <scheme val="minor"/>
    </font>
    <font>
      <b/>
      <u/>
      <sz val="16"/>
      <color theme="10"/>
      <name val="Calibri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4"/>
      <color indexed="22"/>
      <name val="Arial"/>
      <family val="2"/>
    </font>
    <font>
      <b/>
      <sz val="12"/>
      <name val="Arial"/>
      <family val="2"/>
    </font>
    <font>
      <sz val="12"/>
      <color indexed="22"/>
      <name val="Arial"/>
      <family val="2"/>
    </font>
    <font>
      <b/>
      <sz val="10"/>
      <color indexed="55"/>
      <name val="Arial"/>
      <family val="2"/>
    </font>
    <font>
      <sz val="12"/>
      <color indexed="55"/>
      <name val="Arial"/>
      <family val="2"/>
    </font>
    <font>
      <sz val="8.25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8.25"/>
      <color indexed="8"/>
      <name val="Arial"/>
      <family val="2"/>
    </font>
    <font>
      <b/>
      <sz val="12"/>
      <color indexed="8"/>
      <name val="Arial"/>
      <family val="2"/>
    </font>
    <font>
      <u val="singleAccounting"/>
      <sz val="12"/>
      <color indexed="8"/>
      <name val="Arial"/>
      <family val="2"/>
    </font>
    <font>
      <u val="doubleAccounting"/>
      <sz val="12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2" applyNumberFormat="0" applyFill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49" fontId="21" fillId="0" borderId="0" applyFill="0" applyBorder="0" applyProtection="0">
      <alignment horizontal="left"/>
    </xf>
    <xf numFmtId="49" fontId="24" fillId="0" borderId="0" applyFill="0" applyBorder="0" applyProtection="0">
      <alignment horizontal="left"/>
    </xf>
    <xf numFmtId="49" fontId="20" fillId="0" borderId="0" applyFont="0" applyFill="0" applyBorder="0" applyAlignment="0" applyProtection="0"/>
    <xf numFmtId="0" fontId="29" fillId="0" borderId="0" applyNumberFormat="0" applyFill="0" applyBorder="0" applyProtection="0">
      <alignment horizontal="left"/>
    </xf>
    <xf numFmtId="0" fontId="2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</cellStyleXfs>
  <cellXfs count="110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/>
    <xf numFmtId="0" fontId="1" fillId="0" borderId="0" xfId="0" applyFont="1"/>
    <xf numFmtId="0" fontId="3" fillId="0" borderId="1" xfId="0" applyFont="1" applyBorder="1"/>
    <xf numFmtId="0" fontId="3" fillId="0" borderId="1" xfId="0" quotePrefix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4" fontId="3" fillId="0" borderId="0" xfId="0" applyNumberFormat="1" applyFont="1"/>
    <xf numFmtId="0" fontId="4" fillId="2" borderId="1" xfId="0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0" fillId="0" borderId="0" xfId="0" quotePrefix="1" applyAlignment="1">
      <alignment horizontal="left"/>
    </xf>
    <xf numFmtId="0" fontId="10" fillId="0" borderId="0" xfId="0" quotePrefix="1" applyFont="1" applyAlignment="1">
      <alignment horizontal="left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5" applyAlignment="1" applyProtection="1">
      <alignment horizontal="left"/>
    </xf>
    <xf numFmtId="0" fontId="10" fillId="0" borderId="0" xfId="0" quotePrefix="1" applyFont="1" applyAlignment="1">
      <alignment horizontal="center"/>
    </xf>
    <xf numFmtId="0" fontId="0" fillId="5" borderId="0" xfId="0" applyFill="1"/>
    <xf numFmtId="0" fontId="13" fillId="0" borderId="0" xfId="0" quotePrefix="1" applyFont="1" applyAlignment="1">
      <alignment horizontal="left"/>
    </xf>
    <xf numFmtId="0" fontId="12" fillId="0" borderId="0" xfId="5" quotePrefix="1" applyFont="1" applyAlignment="1" applyProtection="1">
      <alignment horizontal="left"/>
    </xf>
    <xf numFmtId="0" fontId="15" fillId="0" borderId="0" xfId="0" applyFont="1" applyAlignment="1">
      <alignment horizontal="left"/>
    </xf>
    <xf numFmtId="17" fontId="10" fillId="0" borderId="0" xfId="0" quotePrefix="1" applyNumberFormat="1" applyFont="1" applyAlignment="1">
      <alignment horizontal="left"/>
    </xf>
    <xf numFmtId="165" fontId="10" fillId="0" borderId="0" xfId="1" quotePrefix="1" applyNumberFormat="1" applyFont="1" applyAlignment="1">
      <alignment horizontal="left"/>
    </xf>
    <xf numFmtId="0" fontId="16" fillId="0" borderId="0" xfId="5" applyFont="1" applyAlignment="1" applyProtection="1"/>
    <xf numFmtId="0" fontId="16" fillId="5" borderId="0" xfId="5" applyFont="1" applyFill="1" applyAlignment="1" applyProtection="1"/>
    <xf numFmtId="0" fontId="1" fillId="5" borderId="0" xfId="0" applyFont="1" applyFill="1"/>
    <xf numFmtId="14" fontId="8" fillId="6" borderId="3" xfId="1" applyNumberFormat="1" applyFont="1" applyFill="1" applyBorder="1" applyAlignment="1">
      <alignment horizontal="center"/>
    </xf>
    <xf numFmtId="43" fontId="0" fillId="7" borderId="4" xfId="1" applyNumberFormat="1" applyFont="1" applyFill="1" applyBorder="1"/>
    <xf numFmtId="43" fontId="0" fillId="8" borderId="4" xfId="1" applyNumberFormat="1" applyFont="1" applyFill="1" applyBorder="1"/>
    <xf numFmtId="43" fontId="0" fillId="0" borderId="0" xfId="0" applyNumberFormat="1"/>
    <xf numFmtId="43" fontId="0" fillId="0" borderId="0" xfId="1" applyFont="1"/>
    <xf numFmtId="171" fontId="0" fillId="8" borderId="4" xfId="1" applyNumberFormat="1" applyFont="1" applyFill="1" applyBorder="1"/>
    <xf numFmtId="173" fontId="0" fillId="0" borderId="0" xfId="3" applyNumberFormat="1" applyFont="1"/>
    <xf numFmtId="173" fontId="0" fillId="0" borderId="5" xfId="3" applyNumberFormat="1" applyFont="1" applyBorder="1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10" fontId="0" fillId="0" borderId="0" xfId="0" applyNumberFormat="1" applyAlignment="1">
      <alignment horizontal="center"/>
    </xf>
    <xf numFmtId="0" fontId="11" fillId="0" borderId="0" xfId="5" quotePrefix="1" applyAlignment="1" applyProtection="1">
      <alignment horizontal="left"/>
    </xf>
    <xf numFmtId="0" fontId="17" fillId="0" borderId="0" xfId="0" applyFont="1"/>
    <xf numFmtId="0" fontId="18" fillId="0" borderId="0" xfId="5" quotePrefix="1" applyFont="1" applyAlignment="1" applyProtection="1">
      <alignment horizontal="left"/>
    </xf>
    <xf numFmtId="0" fontId="18" fillId="0" borderId="0" xfId="5" applyFont="1" applyAlignment="1" applyProtection="1"/>
    <xf numFmtId="0" fontId="2" fillId="0" borderId="0" xfId="0" applyFont="1"/>
    <xf numFmtId="0" fontId="3" fillId="0" borderId="6" xfId="0" applyFont="1" applyBorder="1"/>
    <xf numFmtId="175" fontId="9" fillId="0" borderId="0" xfId="0" applyNumberFormat="1" applyFont="1" applyAlignment="1">
      <alignment horizontal="right"/>
    </xf>
    <xf numFmtId="175" fontId="9" fillId="0" borderId="0" xfId="0" applyNumberFormat="1" applyFont="1"/>
    <xf numFmtId="0" fontId="19" fillId="0" borderId="0" xfId="0" applyFont="1"/>
    <xf numFmtId="0" fontId="1" fillId="0" borderId="7" xfId="0" applyFont="1" applyBorder="1"/>
    <xf numFmtId="0" fontId="0" fillId="0" borderId="7" xfId="0" applyBorder="1"/>
    <xf numFmtId="0" fontId="1" fillId="0" borderId="8" xfId="0" quotePrefix="1" applyFont="1" applyBorder="1" applyAlignment="1">
      <alignment horizontal="left"/>
    </xf>
    <xf numFmtId="0" fontId="1" fillId="0" borderId="8" xfId="0" applyFont="1" applyBorder="1"/>
    <xf numFmtId="0" fontId="1" fillId="0" borderId="8" xfId="0" applyFont="1" applyBorder="1" applyAlignment="1">
      <alignment horizontal="left"/>
    </xf>
    <xf numFmtId="0" fontId="17" fillId="0" borderId="0" xfId="0" quotePrefix="1" applyFont="1" applyAlignment="1">
      <alignment horizontal="left"/>
    </xf>
    <xf numFmtId="0" fontId="17" fillId="0" borderId="1" xfId="0" applyFont="1" applyBorder="1" applyAlignment="1">
      <alignment horizontal="center" wrapText="1"/>
    </xf>
    <xf numFmtId="171" fontId="17" fillId="0" borderId="0" xfId="1" applyNumberFormat="1" applyFont="1"/>
    <xf numFmtId="171" fontId="17" fillId="0" borderId="1" xfId="1" applyNumberFormat="1" applyFont="1" applyBorder="1" applyAlignment="1">
      <alignment horizontal="center" wrapText="1"/>
    </xf>
    <xf numFmtId="171" fontId="17" fillId="0" borderId="5" xfId="1" applyNumberFormat="1" applyFont="1" applyBorder="1"/>
    <xf numFmtId="44" fontId="17" fillId="0" borderId="0" xfId="2" applyFont="1"/>
    <xf numFmtId="0" fontId="1" fillId="0" borderId="8" xfId="0" quotePrefix="1" applyFont="1" applyFill="1" applyBorder="1" applyAlignment="1">
      <alignment horizontal="left"/>
    </xf>
    <xf numFmtId="165" fontId="10" fillId="0" borderId="0" xfId="1" applyNumberFormat="1" applyFont="1"/>
    <xf numFmtId="165" fontId="10" fillId="0" borderId="5" xfId="1" applyNumberFormat="1" applyFont="1" applyBorder="1"/>
    <xf numFmtId="49" fontId="22" fillId="0" borderId="0" xfId="6" applyNumberFormat="1" applyFont="1" applyBorder="1" applyAlignment="1">
      <alignment horizontal="left"/>
    </xf>
    <xf numFmtId="49" fontId="23" fillId="0" borderId="0" xfId="6" applyNumberFormat="1" applyFont="1" applyBorder="1" applyAlignment="1">
      <alignment horizontal="left"/>
    </xf>
    <xf numFmtId="43" fontId="23" fillId="0" borderId="0" xfId="1" applyFont="1" applyBorder="1" applyAlignment="1">
      <alignment horizontal="left"/>
    </xf>
    <xf numFmtId="49" fontId="22" fillId="0" borderId="0" xfId="7" applyNumberFormat="1" applyFont="1" applyBorder="1" applyAlignment="1">
      <alignment horizontal="left"/>
    </xf>
    <xf numFmtId="49" fontId="25" fillId="0" borderId="0" xfId="7" applyNumberFormat="1" applyFont="1" applyBorder="1" applyAlignment="1">
      <alignment horizontal="left"/>
    </xf>
    <xf numFmtId="43" fontId="25" fillId="0" borderId="0" xfId="1" applyFont="1" applyBorder="1" applyAlignment="1">
      <alignment horizontal="left"/>
    </xf>
    <xf numFmtId="49" fontId="28" fillId="0" borderId="0" xfId="8" applyNumberFormat="1" applyFont="1" applyBorder="1"/>
    <xf numFmtId="43" fontId="28" fillId="0" borderId="0" xfId="1" applyFont="1" applyBorder="1"/>
    <xf numFmtId="49" fontId="27" fillId="0" borderId="0" xfId="9" applyNumberFormat="1" applyFont="1" applyBorder="1" applyAlignment="1">
      <alignment horizontal="left"/>
    </xf>
    <xf numFmtId="49" fontId="27" fillId="0" borderId="0" xfId="4" applyNumberFormat="1" applyFont="1" applyBorder="1"/>
    <xf numFmtId="43" fontId="27" fillId="0" borderId="0" xfId="1" applyFont="1" applyBorder="1"/>
    <xf numFmtId="49" fontId="27" fillId="0" borderId="0" xfId="10" applyNumberFormat="1" applyFont="1" applyBorder="1"/>
    <xf numFmtId="0" fontId="27" fillId="0" borderId="0" xfId="11" applyFont="1" applyBorder="1"/>
    <xf numFmtId="44" fontId="27" fillId="0" borderId="0" xfId="1" applyNumberFormat="1" applyFont="1" applyBorder="1"/>
    <xf numFmtId="43" fontId="31" fillId="0" borderId="0" xfId="1" applyFont="1" applyBorder="1"/>
    <xf numFmtId="0" fontId="27" fillId="0" borderId="0" xfId="12" applyFont="1" applyFill="1" applyBorder="1"/>
    <xf numFmtId="44" fontId="31" fillId="0" borderId="0" xfId="2" applyFont="1" applyFill="1" applyBorder="1"/>
    <xf numFmtId="43" fontId="31" fillId="0" borderId="0" xfId="1" applyFont="1" applyFill="1" applyBorder="1"/>
    <xf numFmtId="0" fontId="27" fillId="0" borderId="0" xfId="13" applyFont="1" applyFill="1" applyBorder="1"/>
    <xf numFmtId="0" fontId="27" fillId="0" borderId="0" xfId="14" applyFont="1" applyFill="1" applyBorder="1"/>
    <xf numFmtId="44" fontId="32" fillId="0" borderId="0" xfId="2" applyFont="1" applyFill="1" applyBorder="1"/>
    <xf numFmtId="0" fontId="30" fillId="0" borderId="0" xfId="1" applyNumberFormat="1" applyFont="1" applyBorder="1" applyAlignment="1">
      <alignment horizontal="center"/>
    </xf>
    <xf numFmtId="14" fontId="17" fillId="0" borderId="0" xfId="0" applyNumberFormat="1" applyFont="1"/>
    <xf numFmtId="171" fontId="17" fillId="9" borderId="5" xfId="0" applyNumberFormat="1" applyFont="1" applyFill="1" applyBorder="1"/>
    <xf numFmtId="171" fontId="17" fillId="10" borderId="1" xfId="1" applyNumberFormat="1" applyFont="1" applyFill="1" applyBorder="1"/>
    <xf numFmtId="171" fontId="17" fillId="9" borderId="10" xfId="1" applyNumberFormat="1" applyFont="1" applyFill="1" applyBorder="1" applyAlignment="1">
      <alignment horizontal="center"/>
    </xf>
    <xf numFmtId="0" fontId="17" fillId="4" borderId="11" xfId="0" applyFont="1" applyFill="1" applyBorder="1"/>
    <xf numFmtId="0" fontId="17" fillId="4" borderId="12" xfId="0" applyFont="1" applyFill="1" applyBorder="1"/>
    <xf numFmtId="0" fontId="17" fillId="4" borderId="13" xfId="0" applyFont="1" applyFill="1" applyBorder="1"/>
    <xf numFmtId="0" fontId="8" fillId="6" borderId="3" xfId="0" applyFont="1" applyFill="1" applyBorder="1" applyAlignment="1">
      <alignment horizontal="center"/>
    </xf>
    <xf numFmtId="0" fontId="8" fillId="11" borderId="3" xfId="0" applyFont="1" applyFill="1" applyBorder="1" applyAlignment="1">
      <alignment horizontal="center"/>
    </xf>
    <xf numFmtId="0" fontId="0" fillId="7" borderId="4" xfId="0" applyFont="1" applyFill="1" applyBorder="1"/>
    <xf numFmtId="0" fontId="0" fillId="7" borderId="4" xfId="0" applyFont="1" applyFill="1" applyBorder="1" applyAlignment="1">
      <alignment horizontal="center"/>
    </xf>
    <xf numFmtId="0" fontId="0" fillId="8" borderId="4" xfId="0" applyFont="1" applyFill="1" applyBorder="1"/>
    <xf numFmtId="0" fontId="1" fillId="8" borderId="4" xfId="0" applyNumberFormat="1" applyFont="1" applyFill="1" applyBorder="1"/>
    <xf numFmtId="0" fontId="1" fillId="8" borderId="4" xfId="0" applyFont="1" applyFill="1" applyBorder="1"/>
    <xf numFmtId="0" fontId="0" fillId="7" borderId="4" xfId="0" quotePrefix="1" applyFont="1" applyFill="1" applyBorder="1" applyAlignment="1">
      <alignment horizontal="left"/>
    </xf>
    <xf numFmtId="0" fontId="1" fillId="8" borderId="4" xfId="0" quotePrefix="1" applyFont="1" applyFill="1" applyBorder="1" applyAlignment="1">
      <alignment horizontal="left"/>
    </xf>
    <xf numFmtId="0" fontId="0" fillId="8" borderId="0" xfId="0" applyFont="1" applyFill="1" applyBorder="1"/>
    <xf numFmtId="0" fontId="0" fillId="7" borderId="0" xfId="0" applyFont="1" applyFill="1" applyBorder="1" applyAlignment="1">
      <alignment horizontal="center"/>
    </xf>
    <xf numFmtId="0" fontId="1" fillId="8" borderId="0" xfId="0" applyFont="1" applyFill="1" applyBorder="1"/>
    <xf numFmtId="43" fontId="0" fillId="8" borderId="0" xfId="1" applyNumberFormat="1" applyFont="1" applyFill="1" applyBorder="1"/>
  </cellXfs>
  <cellStyles count="15">
    <cellStyle name="ColLabel" xfId="9"/>
    <cellStyle name="Comma" xfId="1" builtinId="3"/>
    <cellStyle name="Currency" xfId="2" builtinId="4"/>
    <cellStyle name="GroupGrandTotalRowLabel" xfId="14"/>
    <cellStyle name="GroupSubTotalRowLabel" xfId="12"/>
    <cellStyle name="GroupTotalRowLabel" xfId="13"/>
    <cellStyle name="Hyperlink" xfId="5" builtinId="8"/>
    <cellStyle name="Normal" xfId="0" builtinId="0"/>
    <cellStyle name="Percent" xfId="3" builtinId="5"/>
    <cellStyle name="ReportHeader_CompanyName" xfId="6"/>
    <cellStyle name="ReportHeader_ReportTitle" xfId="7"/>
    <cellStyle name="RowLabel" xfId="11"/>
    <cellStyle name="SubTotal" xfId="10"/>
    <cellStyle name="Text" xfId="8"/>
    <cellStyle name="Total" xfId="4" builtinId="25"/>
  </cellStyles>
  <dxfs count="0"/>
  <tableStyles count="0" defaultTableStyle="TableStyleMedium9" defaultPivotStyle="PivotStyleLight16"/>
  <colors>
    <mruColors>
      <color rgb="FF0000FF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stacked"/>
        <c:ser>
          <c:idx val="0"/>
          <c:order val="0"/>
          <c:tx>
            <c:v>Start Date</c:v>
          </c:tx>
          <c:spPr>
            <a:noFill/>
          </c:spPr>
          <c:cat>
            <c:strRef>
              <c:f>[1]Gantt!$A$5:$A$13</c:f>
              <c:strCache>
                <c:ptCount val="9"/>
                <c:pt idx="0">
                  <c:v>Land Preparation</c:v>
                </c:pt>
                <c:pt idx="1">
                  <c:v>Foundation</c:v>
                </c:pt>
                <c:pt idx="2">
                  <c:v>Framing</c:v>
                </c:pt>
                <c:pt idx="3">
                  <c:v>Doors and Windows</c:v>
                </c:pt>
                <c:pt idx="4">
                  <c:v>Plumbing</c:v>
                </c:pt>
                <c:pt idx="5">
                  <c:v>Electrical</c:v>
                </c:pt>
                <c:pt idx="6">
                  <c:v>Sheet Rock</c:v>
                </c:pt>
                <c:pt idx="7">
                  <c:v>Finish Work</c:v>
                </c:pt>
                <c:pt idx="8">
                  <c:v>Painting</c:v>
                </c:pt>
              </c:strCache>
            </c:strRef>
          </c:cat>
          <c:val>
            <c:numRef>
              <c:f>[1]Gantt!$B$5:$B$13</c:f>
              <c:numCache>
                <c:formatCode>m/d/yyyy;@</c:formatCode>
                <c:ptCount val="9"/>
                <c:pt idx="0">
                  <c:v>39695</c:v>
                </c:pt>
                <c:pt idx="1">
                  <c:v>39703</c:v>
                </c:pt>
                <c:pt idx="2">
                  <c:v>39707</c:v>
                </c:pt>
                <c:pt idx="3">
                  <c:v>39710</c:v>
                </c:pt>
                <c:pt idx="4">
                  <c:v>39714</c:v>
                </c:pt>
                <c:pt idx="5">
                  <c:v>39714</c:v>
                </c:pt>
                <c:pt idx="6">
                  <c:v>39717</c:v>
                </c:pt>
                <c:pt idx="7">
                  <c:v>39729</c:v>
                </c:pt>
                <c:pt idx="8">
                  <c:v>39731</c:v>
                </c:pt>
              </c:numCache>
            </c:numRef>
          </c:val>
        </c:ser>
        <c:ser>
          <c:idx val="1"/>
          <c:order val="1"/>
          <c:tx>
            <c:v>Duration (Days)</c:v>
          </c:tx>
          <c:spPr>
            <a:solidFill>
              <a:schemeClr val="accent1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[1]Gantt!$A$5:$A$13</c:f>
              <c:strCache>
                <c:ptCount val="9"/>
                <c:pt idx="0">
                  <c:v>Land Preparation</c:v>
                </c:pt>
                <c:pt idx="1">
                  <c:v>Foundation</c:v>
                </c:pt>
                <c:pt idx="2">
                  <c:v>Framing</c:v>
                </c:pt>
                <c:pt idx="3">
                  <c:v>Doors and Windows</c:v>
                </c:pt>
                <c:pt idx="4">
                  <c:v>Plumbing</c:v>
                </c:pt>
                <c:pt idx="5">
                  <c:v>Electrical</c:v>
                </c:pt>
                <c:pt idx="6">
                  <c:v>Sheet Rock</c:v>
                </c:pt>
                <c:pt idx="7">
                  <c:v>Finish Work</c:v>
                </c:pt>
                <c:pt idx="8">
                  <c:v>Painting</c:v>
                </c:pt>
              </c:strCache>
            </c:strRef>
          </c:cat>
          <c:val>
            <c:numRef>
              <c:f>[1]Gantt!$C$5:$C$13</c:f>
              <c:numCache>
                <c:formatCode>General</c:formatCode>
                <c:ptCount val="9"/>
                <c:pt idx="0">
                  <c:v>8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12</c:v>
                </c:pt>
                <c:pt idx="7">
                  <c:v>7</c:v>
                </c:pt>
                <c:pt idx="8">
                  <c:v>9</c:v>
                </c:pt>
              </c:numCache>
            </c:numRef>
          </c:val>
        </c:ser>
        <c:overlap val="100"/>
        <c:axId val="318033920"/>
        <c:axId val="318035456"/>
      </c:barChart>
      <c:catAx>
        <c:axId val="318033920"/>
        <c:scaling>
          <c:orientation val="minMax"/>
        </c:scaling>
        <c:axPos val="l"/>
        <c:tickLblPos val="nextTo"/>
        <c:txPr>
          <a:bodyPr rot="0" vert="horz" anchor="t" anchorCtr="0"/>
          <a:lstStyle/>
          <a:p>
            <a:pPr>
              <a:defRPr/>
            </a:pPr>
            <a:endParaRPr lang="en-US"/>
          </a:p>
        </c:txPr>
        <c:crossAx val="318035456"/>
        <c:crosses val="autoZero"/>
        <c:auto val="1"/>
        <c:lblAlgn val="ctr"/>
        <c:lblOffset val="100"/>
      </c:catAx>
      <c:valAx>
        <c:axId val="318035456"/>
        <c:scaling>
          <c:orientation val="minMax"/>
          <c:max val="39742"/>
          <c:min val="39690"/>
        </c:scaling>
        <c:axPos val="b"/>
        <c:majorGridlines/>
        <c:numFmt formatCode="m/d/yy;@" sourceLinked="0"/>
        <c:tickLblPos val="nextTo"/>
        <c:crossAx val="318033920"/>
        <c:crosses val="autoZero"/>
        <c:crossBetween val="between"/>
      </c:valAx>
      <c:spPr>
        <a:blipFill dpi="0" rotWithShape="1">
          <a:blip xmlns:r="http://schemas.openxmlformats.org/officeDocument/2006/relationships" r:embed="rId1">
            <a:alphaModFix amt="33000"/>
          </a:blip>
          <a:srcRect/>
          <a:stretch>
            <a:fillRect/>
          </a:stretch>
        </a:blipFill>
      </c:spPr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http://www.urban75.com/Mag/bubble.html" TargetMode="External"/><Relationship Id="rId1" Type="http://schemas.openxmlformats.org/officeDocument/2006/relationships/hyperlink" Target="http://www.djgallagher.com/games/classics/pacman/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10</xdr:row>
      <xdr:rowOff>85726</xdr:rowOff>
    </xdr:from>
    <xdr:to>
      <xdr:col>10</xdr:col>
      <xdr:colOff>133350</xdr:colOff>
      <xdr:row>12</xdr:row>
      <xdr:rowOff>161926</xdr:rowOff>
    </xdr:to>
    <xdr:sp macro="[0]!PrintOrder" textlink="">
      <xdr:nvSpPr>
        <xdr:cNvPr id="2" name="TextBox 1"/>
        <xdr:cNvSpPr txBox="1"/>
      </xdr:nvSpPr>
      <xdr:spPr>
        <a:xfrm>
          <a:off x="6791325" y="2276476"/>
          <a:ext cx="1781175" cy="4762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/>
          <a:r>
            <a:rPr lang="en-US" sz="1600" b="1"/>
            <a:t>Print Order </a:t>
          </a:r>
          <a:endParaRPr lang="en-US" sz="1100" b="1"/>
        </a:p>
      </xdr:txBody>
    </xdr:sp>
    <xdr:clientData/>
  </xdr:twoCellAnchor>
  <xdr:twoCellAnchor>
    <xdr:from>
      <xdr:col>7</xdr:col>
      <xdr:colOff>19050</xdr:colOff>
      <xdr:row>13</xdr:row>
      <xdr:rowOff>57150</xdr:rowOff>
    </xdr:from>
    <xdr:to>
      <xdr:col>10</xdr:col>
      <xdr:colOff>133350</xdr:colOff>
      <xdr:row>15</xdr:row>
      <xdr:rowOff>133350</xdr:rowOff>
    </xdr:to>
    <xdr:sp macro="[0]!SaveOrder" textlink="">
      <xdr:nvSpPr>
        <xdr:cNvPr id="3" name="TextBox 2"/>
        <xdr:cNvSpPr txBox="1"/>
      </xdr:nvSpPr>
      <xdr:spPr>
        <a:xfrm>
          <a:off x="6791325" y="2847975"/>
          <a:ext cx="1781175" cy="4762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/>
          <a:r>
            <a:rPr lang="en-US" sz="1600" b="1"/>
            <a:t>Save Order </a:t>
          </a:r>
          <a:endParaRPr lang="en-US" sz="1100" b="1"/>
        </a:p>
      </xdr:txBody>
    </xdr:sp>
    <xdr:clientData/>
  </xdr:twoCellAnchor>
  <xdr:twoCellAnchor>
    <xdr:from>
      <xdr:col>7</xdr:col>
      <xdr:colOff>19050</xdr:colOff>
      <xdr:row>16</xdr:row>
      <xdr:rowOff>28575</xdr:rowOff>
    </xdr:from>
    <xdr:to>
      <xdr:col>10</xdr:col>
      <xdr:colOff>133350</xdr:colOff>
      <xdr:row>18</xdr:row>
      <xdr:rowOff>85725</xdr:rowOff>
    </xdr:to>
    <xdr:sp macro="[0]!NewOrder" textlink="">
      <xdr:nvSpPr>
        <xdr:cNvPr id="4" name="TextBox 3"/>
        <xdr:cNvSpPr txBox="1"/>
      </xdr:nvSpPr>
      <xdr:spPr>
        <a:xfrm>
          <a:off x="6791325" y="3486150"/>
          <a:ext cx="1781175" cy="4762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/>
          <a:r>
            <a:rPr lang="en-US" sz="1600" b="1"/>
            <a:t>New Order 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10</xdr:row>
      <xdr:rowOff>85726</xdr:rowOff>
    </xdr:from>
    <xdr:to>
      <xdr:col>10</xdr:col>
      <xdr:colOff>133350</xdr:colOff>
      <xdr:row>12</xdr:row>
      <xdr:rowOff>161926</xdr:rowOff>
    </xdr:to>
    <xdr:sp macro="[0]!PrintOrder" textlink="">
      <xdr:nvSpPr>
        <xdr:cNvPr id="2" name="TextBox 1"/>
        <xdr:cNvSpPr txBox="1"/>
      </xdr:nvSpPr>
      <xdr:spPr>
        <a:xfrm>
          <a:off x="6791325" y="2286001"/>
          <a:ext cx="1781175" cy="4953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/>
          <a:r>
            <a:rPr lang="en-US" sz="1600" b="1"/>
            <a:t>Print Order </a:t>
          </a:r>
          <a:endParaRPr lang="en-US" sz="1100" b="1"/>
        </a:p>
      </xdr:txBody>
    </xdr:sp>
    <xdr:clientData/>
  </xdr:twoCellAnchor>
  <xdr:twoCellAnchor>
    <xdr:from>
      <xdr:col>7</xdr:col>
      <xdr:colOff>19050</xdr:colOff>
      <xdr:row>13</xdr:row>
      <xdr:rowOff>57150</xdr:rowOff>
    </xdr:from>
    <xdr:to>
      <xdr:col>10</xdr:col>
      <xdr:colOff>133350</xdr:colOff>
      <xdr:row>15</xdr:row>
      <xdr:rowOff>133350</xdr:rowOff>
    </xdr:to>
    <xdr:sp macro="[0]!SaveOrder" textlink="">
      <xdr:nvSpPr>
        <xdr:cNvPr id="3" name="TextBox 2"/>
        <xdr:cNvSpPr txBox="1"/>
      </xdr:nvSpPr>
      <xdr:spPr>
        <a:xfrm>
          <a:off x="6791325" y="2886075"/>
          <a:ext cx="1781175" cy="4953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/>
          <a:r>
            <a:rPr lang="en-US" sz="1600" b="1"/>
            <a:t>Save Order </a:t>
          </a:r>
          <a:endParaRPr lang="en-US" sz="1100" b="1"/>
        </a:p>
      </xdr:txBody>
    </xdr:sp>
    <xdr:clientData/>
  </xdr:twoCellAnchor>
  <xdr:twoCellAnchor>
    <xdr:from>
      <xdr:col>7</xdr:col>
      <xdr:colOff>19050</xdr:colOff>
      <xdr:row>16</xdr:row>
      <xdr:rowOff>28575</xdr:rowOff>
    </xdr:from>
    <xdr:to>
      <xdr:col>10</xdr:col>
      <xdr:colOff>133350</xdr:colOff>
      <xdr:row>18</xdr:row>
      <xdr:rowOff>85725</xdr:rowOff>
    </xdr:to>
    <xdr:sp macro="[0]!NewOrder" textlink="">
      <xdr:nvSpPr>
        <xdr:cNvPr id="4" name="TextBox 3"/>
        <xdr:cNvSpPr txBox="1"/>
      </xdr:nvSpPr>
      <xdr:spPr>
        <a:xfrm>
          <a:off x="6791325" y="3486150"/>
          <a:ext cx="1781175" cy="4762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/>
          <a:r>
            <a:rPr lang="en-US" sz="1600" b="1"/>
            <a:t>New Order </a:t>
          </a:r>
          <a:endParaRPr 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91</xdr:row>
      <xdr:rowOff>247650</xdr:rowOff>
    </xdr:from>
    <xdr:to>
      <xdr:col>9</xdr:col>
      <xdr:colOff>533569</xdr:colOff>
      <xdr:row>102</xdr:row>
      <xdr:rowOff>257175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875" y="29127450"/>
          <a:ext cx="8182144" cy="4410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19050</xdr:colOff>
      <xdr:row>63</xdr:row>
      <xdr:rowOff>114300</xdr:rowOff>
    </xdr:from>
    <xdr:to>
      <xdr:col>5</xdr:col>
      <xdr:colOff>276225</xdr:colOff>
      <xdr:row>68</xdr:row>
      <xdr:rowOff>19050</xdr:rowOff>
    </xdr:to>
    <xdr:pic>
      <xdr:nvPicPr>
        <xdr:cNvPr id="3074" name="Picture 2" descr="http://www.regnow.com/vendor/3545/box_3545_18_20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22500"/>
        <a:stretch>
          <a:fillRect/>
        </a:stretch>
      </xdr:blipFill>
      <xdr:spPr bwMode="auto">
        <a:xfrm>
          <a:off x="3800475" y="20764500"/>
          <a:ext cx="1476375" cy="19050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55975</xdr:colOff>
      <xdr:row>4</xdr:row>
      <xdr:rowOff>15622</xdr:rowOff>
    </xdr:from>
    <xdr:to>
      <xdr:col>4</xdr:col>
      <xdr:colOff>16917</xdr:colOff>
      <xdr:row>10</xdr:row>
      <xdr:rowOff>53814</xdr:rowOff>
    </xdr:to>
    <xdr:sp macro="" textlink="">
      <xdr:nvSpPr>
        <xdr:cNvPr id="2" name="Pie 1">
          <a:hlinkClick xmlns:r="http://schemas.openxmlformats.org/officeDocument/2006/relationships" r:id="rId1"/>
        </xdr:cNvPr>
        <xdr:cNvSpPr/>
      </xdr:nvSpPr>
      <xdr:spPr>
        <a:xfrm rot="2416793">
          <a:off x="1275175" y="853822"/>
          <a:ext cx="1180142" cy="1181192"/>
        </a:xfrm>
        <a:prstGeom prst="pie">
          <a:avLst>
            <a:gd name="adj1" fmla="val 19724917"/>
            <a:gd name="adj2" fmla="val 16827612"/>
          </a:avLst>
        </a:prstGeom>
        <a:solidFill>
          <a:srgbClr val="FFFF0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66675</xdr:colOff>
      <xdr:row>4</xdr:row>
      <xdr:rowOff>161925</xdr:rowOff>
    </xdr:from>
    <xdr:to>
      <xdr:col>3</xdr:col>
      <xdr:colOff>152400</xdr:colOff>
      <xdr:row>5</xdr:row>
      <xdr:rowOff>95250</xdr:rowOff>
    </xdr:to>
    <xdr:sp macro="" textlink="">
      <xdr:nvSpPr>
        <xdr:cNvPr id="3" name="Oval 2"/>
        <xdr:cNvSpPr/>
      </xdr:nvSpPr>
      <xdr:spPr>
        <a:xfrm>
          <a:off x="1895475" y="1000125"/>
          <a:ext cx="85725" cy="123825"/>
        </a:xfrm>
        <a:prstGeom prst="ellipse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152400</xdr:colOff>
      <xdr:row>12</xdr:row>
      <xdr:rowOff>47625</xdr:rowOff>
    </xdr:from>
    <xdr:to>
      <xdr:col>5</xdr:col>
      <xdr:colOff>228600</xdr:colOff>
      <xdr:row>16</xdr:row>
      <xdr:rowOff>152400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>
        <a:xfrm>
          <a:off x="762000" y="2409825"/>
          <a:ext cx="2514600" cy="866775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pPr algn="ctr"/>
          <a:r>
            <a:rPr lang="en-US" sz="2400" b="1"/>
            <a:t>Click here to Relieve Stress</a:t>
          </a:r>
          <a:endParaRPr lang="en-US" sz="1100" b="1"/>
        </a:p>
      </xdr:txBody>
    </xdr:sp>
    <xdr:clientData/>
  </xdr:twoCellAnchor>
  <xdr:twoCellAnchor editAs="oneCell">
    <xdr:from>
      <xdr:col>11</xdr:col>
      <xdr:colOff>42807</xdr:colOff>
      <xdr:row>14</xdr:row>
      <xdr:rowOff>76200</xdr:rowOff>
    </xdr:from>
    <xdr:to>
      <xdr:col>14</xdr:col>
      <xdr:colOff>390525</xdr:colOff>
      <xdr:row>21</xdr:row>
      <xdr:rowOff>19050</xdr:rowOff>
    </xdr:to>
    <xdr:pic>
      <xdr:nvPicPr>
        <xdr:cNvPr id="5121" name="Picture 1" descr="http://www.europeanweekly.org/images/features/open_book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748407" y="2819400"/>
          <a:ext cx="2176518" cy="13525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31</xdr:row>
      <xdr:rowOff>152400</xdr:rowOff>
    </xdr:from>
    <xdr:to>
      <xdr:col>7</xdr:col>
      <xdr:colOff>323850</xdr:colOff>
      <xdr:row>53</xdr:row>
      <xdr:rowOff>76199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32</xdr:row>
      <xdr:rowOff>142875</xdr:rowOff>
    </xdr:from>
    <xdr:to>
      <xdr:col>4</xdr:col>
      <xdr:colOff>133350</xdr:colOff>
      <xdr:row>35</xdr:row>
      <xdr:rowOff>95250</xdr:rowOff>
    </xdr:to>
    <xdr:sp macro="" textlink="">
      <xdr:nvSpPr>
        <xdr:cNvPr id="3" name="TextBox 2"/>
        <xdr:cNvSpPr txBox="1"/>
      </xdr:nvSpPr>
      <xdr:spPr>
        <a:xfrm>
          <a:off x="2581275" y="6572250"/>
          <a:ext cx="2266950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Carlton Collins Contractors</a:t>
          </a:r>
          <a:br>
            <a:rPr lang="en-US" sz="1200" b="1"/>
          </a:br>
          <a:r>
            <a:rPr lang="en-US" sz="1200" b="1"/>
            <a:t>Gantt Chart for Building a Home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228601</xdr:colOff>
      <xdr:row>2</xdr:row>
      <xdr:rowOff>123824</xdr:rowOff>
    </xdr:from>
    <xdr:to>
      <xdr:col>1</xdr:col>
      <xdr:colOff>285751</xdr:colOff>
      <xdr:row>23</xdr:row>
      <xdr:rowOff>57149</xdr:rowOff>
    </xdr:to>
    <xdr:cxnSp macro="">
      <xdr:nvCxnSpPr>
        <xdr:cNvPr id="3" name="Straight Connector 2"/>
        <xdr:cNvCxnSpPr/>
      </xdr:nvCxnSpPr>
      <xdr:spPr>
        <a:xfrm rot="16200000" flipH="1">
          <a:off x="-1100137" y="2443162"/>
          <a:ext cx="3933825" cy="57150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266702</xdr:colOff>
      <xdr:row>23</xdr:row>
      <xdr:rowOff>38099</xdr:rowOff>
    </xdr:from>
    <xdr:to>
      <xdr:col>14</xdr:col>
      <xdr:colOff>228600</xdr:colOff>
      <xdr:row>23</xdr:row>
      <xdr:rowOff>66676</xdr:rowOff>
    </xdr:to>
    <xdr:cxnSp macro="">
      <xdr:nvCxnSpPr>
        <xdr:cNvPr id="4" name="Straight Connector 3"/>
        <xdr:cNvCxnSpPr/>
      </xdr:nvCxnSpPr>
      <xdr:spPr>
        <a:xfrm rot="10800000" flipV="1">
          <a:off x="876302" y="4419599"/>
          <a:ext cx="7886698" cy="28577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523875</xdr:colOff>
      <xdr:row>16</xdr:row>
      <xdr:rowOff>161925</xdr:rowOff>
    </xdr:from>
    <xdr:to>
      <xdr:col>3</xdr:col>
      <xdr:colOff>9525</xdr:colOff>
      <xdr:row>17</xdr:row>
      <xdr:rowOff>57150</xdr:rowOff>
    </xdr:to>
    <xdr:sp macro="" textlink="">
      <xdr:nvSpPr>
        <xdr:cNvPr id="8" name="Oval 7"/>
        <xdr:cNvSpPr/>
      </xdr:nvSpPr>
      <xdr:spPr>
        <a:xfrm>
          <a:off x="1743075" y="3209925"/>
          <a:ext cx="95250" cy="857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276225</xdr:colOff>
      <xdr:row>15</xdr:row>
      <xdr:rowOff>28575</xdr:rowOff>
    </xdr:from>
    <xdr:to>
      <xdr:col>5</xdr:col>
      <xdr:colOff>371475</xdr:colOff>
      <xdr:row>15</xdr:row>
      <xdr:rowOff>114300</xdr:rowOff>
    </xdr:to>
    <xdr:sp macro="" textlink="">
      <xdr:nvSpPr>
        <xdr:cNvPr id="9" name="Oval 8"/>
        <xdr:cNvSpPr/>
      </xdr:nvSpPr>
      <xdr:spPr>
        <a:xfrm>
          <a:off x="3324225" y="2886075"/>
          <a:ext cx="95250" cy="857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219075</xdr:colOff>
      <xdr:row>11</xdr:row>
      <xdr:rowOff>19050</xdr:rowOff>
    </xdr:from>
    <xdr:to>
      <xdr:col>7</xdr:col>
      <xdr:colOff>314325</xdr:colOff>
      <xdr:row>11</xdr:row>
      <xdr:rowOff>104775</xdr:rowOff>
    </xdr:to>
    <xdr:sp macro="" textlink="">
      <xdr:nvSpPr>
        <xdr:cNvPr id="10" name="Oval 9"/>
        <xdr:cNvSpPr/>
      </xdr:nvSpPr>
      <xdr:spPr>
        <a:xfrm>
          <a:off x="4486275" y="2114550"/>
          <a:ext cx="95250" cy="857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552453</xdr:colOff>
      <xdr:row>4</xdr:row>
      <xdr:rowOff>142874</xdr:rowOff>
    </xdr:from>
    <xdr:to>
      <xdr:col>13</xdr:col>
      <xdr:colOff>66676</xdr:colOff>
      <xdr:row>19</xdr:row>
      <xdr:rowOff>76199</xdr:rowOff>
    </xdr:to>
    <xdr:cxnSp macro="">
      <xdr:nvCxnSpPr>
        <xdr:cNvPr id="11" name="Straight Connector 10"/>
        <xdr:cNvCxnSpPr/>
      </xdr:nvCxnSpPr>
      <xdr:spPr>
        <a:xfrm rot="10800000" flipV="1">
          <a:off x="1162053" y="904874"/>
          <a:ext cx="6829423" cy="27908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495300</xdr:colOff>
      <xdr:row>9</xdr:row>
      <xdr:rowOff>0</xdr:rowOff>
    </xdr:from>
    <xdr:to>
      <xdr:col>9</xdr:col>
      <xdr:colOff>323850</xdr:colOff>
      <xdr:row>10</xdr:row>
      <xdr:rowOff>142872</xdr:rowOff>
    </xdr:to>
    <xdr:grpSp>
      <xdr:nvGrpSpPr>
        <xdr:cNvPr id="36" name="Group 35"/>
        <xdr:cNvGrpSpPr/>
      </xdr:nvGrpSpPr>
      <xdr:grpSpPr>
        <a:xfrm>
          <a:off x="5372100" y="1819275"/>
          <a:ext cx="438150" cy="333372"/>
          <a:chOff x="4400550" y="323854"/>
          <a:chExt cx="438150" cy="333372"/>
        </a:xfrm>
      </xdr:grpSpPr>
      <xdr:cxnSp macro="">
        <xdr:nvCxnSpPr>
          <xdr:cNvPr id="37" name="Straight Connector 36"/>
          <xdr:cNvCxnSpPr/>
        </xdr:nvCxnSpPr>
        <xdr:spPr>
          <a:xfrm>
            <a:off x="4400550" y="409575"/>
            <a:ext cx="438150" cy="161925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8" name="Straight Connector 37"/>
          <xdr:cNvCxnSpPr/>
        </xdr:nvCxnSpPr>
        <xdr:spPr>
          <a:xfrm rot="5400000">
            <a:off x="4448177" y="419102"/>
            <a:ext cx="333372" cy="142875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295275</xdr:colOff>
      <xdr:row>6</xdr:row>
      <xdr:rowOff>171450</xdr:rowOff>
    </xdr:from>
    <xdr:to>
      <xdr:col>11</xdr:col>
      <xdr:colOff>123825</xdr:colOff>
      <xdr:row>8</xdr:row>
      <xdr:rowOff>123822</xdr:rowOff>
    </xdr:to>
    <xdr:grpSp>
      <xdr:nvGrpSpPr>
        <xdr:cNvPr id="39" name="Group 38"/>
        <xdr:cNvGrpSpPr/>
      </xdr:nvGrpSpPr>
      <xdr:grpSpPr>
        <a:xfrm>
          <a:off x="6391275" y="1419225"/>
          <a:ext cx="438150" cy="333372"/>
          <a:chOff x="4400550" y="323854"/>
          <a:chExt cx="438150" cy="333372"/>
        </a:xfrm>
      </xdr:grpSpPr>
      <xdr:cxnSp macro="">
        <xdr:nvCxnSpPr>
          <xdr:cNvPr id="40" name="Straight Connector 39"/>
          <xdr:cNvCxnSpPr/>
        </xdr:nvCxnSpPr>
        <xdr:spPr>
          <a:xfrm>
            <a:off x="4400550" y="409575"/>
            <a:ext cx="438150" cy="161925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" name="Straight Connector 40"/>
          <xdr:cNvCxnSpPr/>
        </xdr:nvCxnSpPr>
        <xdr:spPr>
          <a:xfrm rot="5400000">
            <a:off x="4448177" y="419102"/>
            <a:ext cx="333372" cy="142875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0</xdr:colOff>
      <xdr:row>4</xdr:row>
      <xdr:rowOff>171450</xdr:rowOff>
    </xdr:from>
    <xdr:to>
      <xdr:col>12</xdr:col>
      <xdr:colOff>438150</xdr:colOff>
      <xdr:row>6</xdr:row>
      <xdr:rowOff>123822</xdr:rowOff>
    </xdr:to>
    <xdr:grpSp>
      <xdr:nvGrpSpPr>
        <xdr:cNvPr id="42" name="Group 41"/>
        <xdr:cNvGrpSpPr/>
      </xdr:nvGrpSpPr>
      <xdr:grpSpPr>
        <a:xfrm>
          <a:off x="7315200" y="1038225"/>
          <a:ext cx="438150" cy="333372"/>
          <a:chOff x="4400550" y="323854"/>
          <a:chExt cx="438150" cy="333372"/>
        </a:xfrm>
      </xdr:grpSpPr>
      <xdr:cxnSp macro="">
        <xdr:nvCxnSpPr>
          <xdr:cNvPr id="43" name="Straight Connector 42"/>
          <xdr:cNvCxnSpPr/>
        </xdr:nvCxnSpPr>
        <xdr:spPr>
          <a:xfrm>
            <a:off x="4400550" y="409575"/>
            <a:ext cx="438150" cy="161925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Straight Connector 43"/>
          <xdr:cNvCxnSpPr/>
        </xdr:nvCxnSpPr>
        <xdr:spPr>
          <a:xfrm rot="5400000">
            <a:off x="4448177" y="419102"/>
            <a:ext cx="333372" cy="142875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%20Advanced%20Stuff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EPT"/>
      <sheetName val="Gantt"/>
      <sheetName val="Combo"/>
      <sheetName val="Sheet3"/>
    </sheetNames>
    <sheetDataSet>
      <sheetData sheetId="0"/>
      <sheetData sheetId="1"/>
      <sheetData sheetId="2">
        <row r="5">
          <cell r="A5" t="str">
            <v>Land Preparation</v>
          </cell>
          <cell r="B5">
            <v>39695</v>
          </cell>
          <cell r="C5">
            <v>8</v>
          </cell>
        </row>
        <row r="6">
          <cell r="A6" t="str">
            <v>Foundation</v>
          </cell>
          <cell r="B6">
            <v>39703</v>
          </cell>
          <cell r="C6">
            <v>4</v>
          </cell>
        </row>
        <row r="7">
          <cell r="A7" t="str">
            <v>Framing</v>
          </cell>
          <cell r="B7">
            <v>39707</v>
          </cell>
          <cell r="C7">
            <v>5</v>
          </cell>
        </row>
        <row r="8">
          <cell r="A8" t="str">
            <v>Doors and Windows</v>
          </cell>
          <cell r="B8">
            <v>39710</v>
          </cell>
          <cell r="C8">
            <v>4</v>
          </cell>
        </row>
        <row r="9">
          <cell r="A9" t="str">
            <v>Plumbing</v>
          </cell>
          <cell r="B9">
            <v>39714</v>
          </cell>
          <cell r="C9">
            <v>2</v>
          </cell>
        </row>
        <row r="10">
          <cell r="A10" t="str">
            <v>Electrical</v>
          </cell>
          <cell r="B10">
            <v>39714</v>
          </cell>
          <cell r="C10">
            <v>3</v>
          </cell>
        </row>
        <row r="11">
          <cell r="A11" t="str">
            <v>Sheet Rock</v>
          </cell>
          <cell r="B11">
            <v>39717</v>
          </cell>
          <cell r="C11">
            <v>12</v>
          </cell>
        </row>
        <row r="12">
          <cell r="A12" t="str">
            <v>Finish Work</v>
          </cell>
          <cell r="B12">
            <v>39729</v>
          </cell>
          <cell r="C12">
            <v>7</v>
          </cell>
        </row>
        <row r="13">
          <cell r="A13" t="str">
            <v>Painting</v>
          </cell>
          <cell r="B13">
            <v>39731</v>
          </cell>
          <cell r="C13">
            <v>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paulschou.com/tools/xlate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etacafe.com/watch/1837667/laughing_babies/" TargetMode="External"/><Relationship Id="rId2" Type="http://schemas.openxmlformats.org/officeDocument/2006/relationships/hyperlink" Target="mailto:carlton@asaresearch.com?subject=Excellent%20Presentation%20-%20Thank%20you" TargetMode="External"/><Relationship Id="rId1" Type="http://schemas.openxmlformats.org/officeDocument/2006/relationships/hyperlink" Target="http://www.carltoncollins.com/pics/picsyears.htm" TargetMode="External"/><Relationship Id="rId4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eb1.ncaa.org/mfb/natlRank.jsp?year=2008&amp;rpt=IA_playerrush&amp;site=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showGridLines="0" workbookViewId="0"/>
  </sheetViews>
  <sheetFormatPr defaultRowHeight="15.75"/>
  <cols>
    <col min="1" max="1" width="16.28515625" style="3" customWidth="1"/>
    <col min="2" max="2" width="25.140625" style="2" customWidth="1"/>
    <col min="3" max="3" width="29" style="2" customWidth="1"/>
    <col min="4" max="4" width="25.140625" style="2" customWidth="1"/>
    <col min="5" max="8" width="2" style="2" customWidth="1"/>
    <col min="9" max="9" width="13.85546875" style="2" customWidth="1"/>
    <col min="10" max="10" width="9.140625" style="2"/>
    <col min="11" max="11" width="3.140625" style="2" customWidth="1"/>
    <col min="12" max="12" width="9.140625" style="2"/>
    <col min="13" max="16384" width="9.140625" style="3"/>
  </cols>
  <sheetData>
    <row r="1" spans="1:12" ht="23.25">
      <c r="A1" s="1" t="s">
        <v>1</v>
      </c>
      <c r="I1" s="2" t="s">
        <v>5</v>
      </c>
      <c r="J1" s="2" t="s">
        <v>7</v>
      </c>
      <c r="L1" s="2" t="s">
        <v>23</v>
      </c>
    </row>
    <row r="2" spans="1:12" ht="23.25">
      <c r="A2" s="1" t="s">
        <v>0</v>
      </c>
      <c r="I2" s="4" t="s">
        <v>10</v>
      </c>
      <c r="J2" s="4">
        <v>440</v>
      </c>
      <c r="K2" s="3"/>
      <c r="L2" s="4" t="s">
        <v>14</v>
      </c>
    </row>
    <row r="3" spans="1:12" s="2" customFormat="1">
      <c r="I3" s="5" t="s">
        <v>19</v>
      </c>
      <c r="J3" s="4">
        <v>65</v>
      </c>
      <c r="L3" s="4" t="s">
        <v>15</v>
      </c>
    </row>
    <row r="4" spans="1:12" s="2" customFormat="1">
      <c r="I4" s="4" t="s">
        <v>11</v>
      </c>
      <c r="J4" s="4">
        <v>26</v>
      </c>
      <c r="L4" s="4" t="s">
        <v>16</v>
      </c>
    </row>
    <row r="5" spans="1:12" s="2" customFormat="1">
      <c r="I5" s="5" t="s">
        <v>21</v>
      </c>
      <c r="J5" s="4">
        <v>2</v>
      </c>
      <c r="L5" s="4" t="s">
        <v>17</v>
      </c>
    </row>
    <row r="6" spans="1:12" s="2" customFormat="1">
      <c r="A6" s="8" t="s">
        <v>2</v>
      </c>
      <c r="B6" s="8" t="s">
        <v>3</v>
      </c>
      <c r="C6" s="8" t="s">
        <v>4</v>
      </c>
      <c r="D6" s="8" t="s">
        <v>8</v>
      </c>
      <c r="I6" s="4" t="s">
        <v>20</v>
      </c>
      <c r="J6" s="4">
        <v>22</v>
      </c>
      <c r="L6" s="4" t="s">
        <v>18</v>
      </c>
    </row>
    <row r="7" spans="1:12" s="2" customFormat="1">
      <c r="A7" s="9">
        <f ca="1">TODAY()</f>
        <v>39733</v>
      </c>
      <c r="B7" s="10"/>
      <c r="C7" s="10"/>
      <c r="D7" s="10"/>
      <c r="I7" s="4" t="s">
        <v>12</v>
      </c>
      <c r="J7" s="4">
        <v>48</v>
      </c>
      <c r="L7" s="4"/>
    </row>
    <row r="8" spans="1:12" s="2" customFormat="1">
      <c r="A8" s="7"/>
      <c r="I8" s="4" t="s">
        <v>13</v>
      </c>
      <c r="J8" s="4">
        <v>375</v>
      </c>
      <c r="L8" s="4"/>
    </row>
    <row r="9" spans="1:12" s="2" customFormat="1">
      <c r="A9" s="8" t="s">
        <v>5</v>
      </c>
      <c r="B9" s="8" t="s">
        <v>6</v>
      </c>
      <c r="C9" s="8" t="s">
        <v>7</v>
      </c>
      <c r="D9" s="8" t="s">
        <v>9</v>
      </c>
    </row>
    <row r="10" spans="1:12" s="2" customFormat="1" ht="16.5" customHeight="1">
      <c r="A10" s="11"/>
      <c r="B10" s="12"/>
      <c r="C10" s="6" t="e">
        <f>VLOOKUP(A10,$I$1:$J$8,2)</f>
        <v>#N/A</v>
      </c>
      <c r="D10" s="6" t="e">
        <f>C10*B10</f>
        <v>#N/A</v>
      </c>
    </row>
    <row r="11" spans="1:12" s="2" customFormat="1" ht="16.5" customHeight="1">
      <c r="A11" s="11"/>
      <c r="B11" s="12"/>
      <c r="C11" s="6" t="e">
        <f t="shared" ref="C11:C21" si="0">VLOOKUP(A11,$I$1:$J$8,2)</f>
        <v>#N/A</v>
      </c>
      <c r="D11" s="6" t="e">
        <f t="shared" ref="D11:D21" si="1">C11*B11</f>
        <v>#N/A</v>
      </c>
    </row>
    <row r="12" spans="1:12" s="2" customFormat="1" ht="16.5" customHeight="1">
      <c r="A12" s="11"/>
      <c r="B12" s="12"/>
      <c r="C12" s="6" t="e">
        <f t="shared" si="0"/>
        <v>#N/A</v>
      </c>
      <c r="D12" s="6" t="e">
        <f t="shared" si="1"/>
        <v>#N/A</v>
      </c>
    </row>
    <row r="13" spans="1:12" s="2" customFormat="1" ht="16.5" customHeight="1">
      <c r="A13" s="11"/>
      <c r="B13" s="12"/>
      <c r="C13" s="6" t="e">
        <f t="shared" si="0"/>
        <v>#N/A</v>
      </c>
      <c r="D13" s="6" t="e">
        <f t="shared" si="1"/>
        <v>#N/A</v>
      </c>
    </row>
    <row r="14" spans="1:12" s="2" customFormat="1" ht="16.5" customHeight="1">
      <c r="A14" s="11"/>
      <c r="B14" s="12"/>
      <c r="C14" s="6" t="e">
        <f t="shared" si="0"/>
        <v>#N/A</v>
      </c>
      <c r="D14" s="6" t="e">
        <f t="shared" si="1"/>
        <v>#N/A</v>
      </c>
    </row>
    <row r="15" spans="1:12" s="2" customFormat="1" ht="16.5" customHeight="1">
      <c r="A15" s="11"/>
      <c r="B15" s="12"/>
      <c r="C15" s="6" t="e">
        <f t="shared" si="0"/>
        <v>#N/A</v>
      </c>
      <c r="D15" s="6" t="e">
        <f t="shared" si="1"/>
        <v>#N/A</v>
      </c>
    </row>
    <row r="16" spans="1:12" s="2" customFormat="1" ht="16.5" customHeight="1">
      <c r="A16" s="11"/>
      <c r="B16" s="12"/>
      <c r="C16" s="6" t="e">
        <f t="shared" si="0"/>
        <v>#N/A</v>
      </c>
      <c r="D16" s="6" t="e">
        <f t="shared" si="1"/>
        <v>#N/A</v>
      </c>
      <c r="J16" s="13" t="s">
        <v>22</v>
      </c>
    </row>
    <row r="17" spans="1:12" s="2" customFormat="1" ht="16.5" customHeight="1">
      <c r="A17" s="11"/>
      <c r="B17" s="12"/>
      <c r="C17" s="6" t="e">
        <f t="shared" si="0"/>
        <v>#N/A</v>
      </c>
      <c r="D17" s="6" t="e">
        <f t="shared" si="1"/>
        <v>#N/A</v>
      </c>
    </row>
    <row r="18" spans="1:12" s="2" customFormat="1" ht="16.5" customHeight="1">
      <c r="A18" s="11"/>
      <c r="B18" s="12"/>
      <c r="C18" s="6" t="e">
        <f t="shared" si="0"/>
        <v>#N/A</v>
      </c>
      <c r="D18" s="6" t="e">
        <f t="shared" si="1"/>
        <v>#N/A</v>
      </c>
    </row>
    <row r="19" spans="1:12" s="2" customFormat="1" ht="16.5" customHeight="1">
      <c r="A19" s="11"/>
      <c r="B19" s="12"/>
      <c r="C19" s="6" t="e">
        <f t="shared" si="0"/>
        <v>#N/A</v>
      </c>
      <c r="D19" s="6" t="e">
        <f t="shared" si="1"/>
        <v>#N/A</v>
      </c>
    </row>
    <row r="20" spans="1:12" s="2" customFormat="1" ht="16.5" customHeight="1">
      <c r="A20" s="11"/>
      <c r="B20" s="12"/>
      <c r="C20" s="6" t="e">
        <f t="shared" si="0"/>
        <v>#N/A</v>
      </c>
      <c r="D20" s="6" t="e">
        <f t="shared" si="1"/>
        <v>#N/A</v>
      </c>
    </row>
    <row r="21" spans="1:12" s="2" customFormat="1" ht="16.5" customHeight="1">
      <c r="A21" s="11"/>
      <c r="B21" s="12"/>
      <c r="C21" s="6" t="e">
        <f t="shared" si="0"/>
        <v>#N/A</v>
      </c>
      <c r="D21" s="6" t="e">
        <f t="shared" si="1"/>
        <v>#N/A</v>
      </c>
    </row>
    <row r="22" spans="1:12" s="2" customFormat="1">
      <c r="A22" s="7"/>
    </row>
    <row r="23" spans="1:12" s="2" customFormat="1">
      <c r="A23" s="7"/>
    </row>
    <row r="24" spans="1:12" s="2" customFormat="1">
      <c r="A24" s="7"/>
    </row>
    <row r="25" spans="1:12" s="2" customFormat="1" ht="23.25">
      <c r="A25" s="1" t="s">
        <v>1</v>
      </c>
      <c r="I25" s="2" t="s">
        <v>5</v>
      </c>
      <c r="J25" s="2" t="s">
        <v>7</v>
      </c>
      <c r="L25" s="2" t="s">
        <v>23</v>
      </c>
    </row>
    <row r="26" spans="1:12" s="2" customFormat="1" ht="23.25">
      <c r="A26" s="1" t="s">
        <v>0</v>
      </c>
      <c r="I26" s="4" t="s">
        <v>10</v>
      </c>
      <c r="J26" s="4">
        <v>440</v>
      </c>
      <c r="K26" s="3"/>
      <c r="L26" s="4" t="s">
        <v>14</v>
      </c>
    </row>
    <row r="27" spans="1:12" s="2" customFormat="1">
      <c r="I27" s="5" t="s">
        <v>19</v>
      </c>
      <c r="J27" s="4">
        <v>65</v>
      </c>
      <c r="L27" s="4" t="s">
        <v>15</v>
      </c>
    </row>
    <row r="28" spans="1:12" s="2" customFormat="1">
      <c r="I28" s="4" t="s">
        <v>11</v>
      </c>
      <c r="J28" s="4">
        <v>26</v>
      </c>
      <c r="L28" s="4" t="s">
        <v>16</v>
      </c>
    </row>
    <row r="29" spans="1:12" s="2" customFormat="1">
      <c r="I29" s="5" t="s">
        <v>21</v>
      </c>
      <c r="J29" s="4">
        <v>2</v>
      </c>
      <c r="L29" s="4" t="s">
        <v>17</v>
      </c>
    </row>
    <row r="30" spans="1:12" s="2" customFormat="1">
      <c r="A30" s="8" t="s">
        <v>2</v>
      </c>
      <c r="B30" s="8" t="s">
        <v>3</v>
      </c>
      <c r="C30" s="8" t="s">
        <v>4</v>
      </c>
      <c r="D30" s="8" t="s">
        <v>8</v>
      </c>
      <c r="I30" s="4" t="s">
        <v>20</v>
      </c>
      <c r="J30" s="4">
        <v>22</v>
      </c>
      <c r="L30" s="4" t="s">
        <v>18</v>
      </c>
    </row>
    <row r="31" spans="1:12" s="2" customFormat="1">
      <c r="A31" s="14"/>
      <c r="B31" s="15"/>
      <c r="C31" s="15"/>
      <c r="D31" s="6"/>
      <c r="I31" s="4" t="s">
        <v>12</v>
      </c>
      <c r="J31" s="4">
        <v>48</v>
      </c>
      <c r="L31" s="4"/>
    </row>
    <row r="32" spans="1:12" s="2" customFormat="1">
      <c r="A32" s="7"/>
      <c r="I32" s="4" t="s">
        <v>13</v>
      </c>
      <c r="J32" s="4">
        <v>375</v>
      </c>
      <c r="L32" s="4"/>
    </row>
    <row r="33" spans="1:10" s="2" customFormat="1">
      <c r="A33" s="8" t="s">
        <v>5</v>
      </c>
      <c r="B33" s="8" t="s">
        <v>6</v>
      </c>
      <c r="C33" s="8" t="s">
        <v>7</v>
      </c>
      <c r="D33" s="8" t="s">
        <v>9</v>
      </c>
    </row>
    <row r="34" spans="1:10" s="2" customFormat="1">
      <c r="A34" s="16"/>
      <c r="B34" s="16"/>
      <c r="C34" s="6"/>
      <c r="D34" s="6"/>
    </row>
    <row r="35" spans="1:10" s="2" customFormat="1">
      <c r="A35" s="16"/>
      <c r="B35" s="16"/>
      <c r="C35" s="6"/>
      <c r="D35" s="6"/>
    </row>
    <row r="36" spans="1:10" s="2" customFormat="1">
      <c r="A36" s="16"/>
      <c r="B36" s="16"/>
      <c r="C36" s="6"/>
      <c r="D36" s="6"/>
    </row>
    <row r="37" spans="1:10" s="2" customFormat="1">
      <c r="A37" s="16"/>
      <c r="B37" s="16"/>
      <c r="C37" s="6"/>
      <c r="D37" s="6"/>
    </row>
    <row r="38" spans="1:10" s="2" customFormat="1">
      <c r="A38" s="16"/>
      <c r="B38" s="16"/>
      <c r="C38" s="6"/>
      <c r="D38" s="6"/>
    </row>
    <row r="39" spans="1:10" s="2" customFormat="1">
      <c r="A39" s="16"/>
      <c r="B39" s="16"/>
      <c r="C39" s="6"/>
      <c r="D39" s="6"/>
    </row>
    <row r="40" spans="1:10" s="2" customFormat="1" ht="21">
      <c r="A40" s="16"/>
      <c r="B40" s="16"/>
      <c r="C40" s="6"/>
      <c r="D40" s="6"/>
      <c r="J40" s="13" t="s">
        <v>22</v>
      </c>
    </row>
    <row r="41" spans="1:10" s="2" customFormat="1">
      <c r="A41" s="16"/>
      <c r="B41" s="16"/>
      <c r="C41" s="6"/>
      <c r="D41" s="6"/>
    </row>
    <row r="42" spans="1:10">
      <c r="A42" s="16"/>
      <c r="B42" s="16"/>
      <c r="C42" s="6"/>
      <c r="D42" s="6"/>
    </row>
    <row r="43" spans="1:10">
      <c r="A43" s="16"/>
      <c r="B43" s="16"/>
      <c r="C43" s="6"/>
      <c r="D43" s="6"/>
    </row>
    <row r="44" spans="1:10">
      <c r="A44" s="16"/>
      <c r="B44" s="16"/>
      <c r="C44" s="6"/>
      <c r="D44" s="6"/>
    </row>
    <row r="45" spans="1:10">
      <c r="A45" s="16"/>
      <c r="B45" s="16"/>
      <c r="C45" s="6"/>
      <c r="D45" s="6"/>
    </row>
    <row r="46" spans="1:10">
      <c r="A46" s="7"/>
    </row>
  </sheetData>
  <sortState ref="I2:J8">
    <sortCondition ref="I2"/>
  </sortState>
  <customSheetViews>
    <customSheetView guid="{F22A62A6-EC18-47F0-B076-D93219C18D86}" showGridLines="0" topLeftCell="A25">
      <selection activeCell="C40" sqref="C40"/>
      <pageMargins left="0.7" right="0.7" top="0.75" bottom="0.75" header="0.3" footer="0.3"/>
      <pageSetup orientation="portrait" r:id="rId1"/>
    </customSheetView>
  </customSheetViews>
  <dataValidations disablePrompts="1" count="2">
    <dataValidation type="list" allowBlank="1" showInputMessage="1" showErrorMessage="1" sqref="D7">
      <formula1>$L$2:$L$6</formula1>
    </dataValidation>
    <dataValidation type="list" allowBlank="1" showInputMessage="1" showErrorMessage="1" sqref="A10:A21">
      <formula1>$I$2:$I$8</formula1>
    </dataValidation>
  </dataValidations>
  <pageMargins left="0.7" right="0.7" top="0.75" bottom="0.7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showGridLines="0" workbookViewId="0">
      <selection activeCell="G19" sqref="G19"/>
    </sheetView>
  </sheetViews>
  <sheetFormatPr defaultRowHeight="15"/>
  <cols>
    <col min="3" max="3" width="18" customWidth="1"/>
  </cols>
  <sheetData>
    <row r="1" spans="1:3" ht="31.5">
      <c r="A1" s="20" t="s">
        <v>200</v>
      </c>
    </row>
    <row r="5" spans="1:3" ht="31.5">
      <c r="C5" s="66">
        <v>5.5555000000000003</v>
      </c>
    </row>
    <row r="6" spans="1:3" ht="31.5">
      <c r="C6" s="66">
        <v>5.5555000000000003</v>
      </c>
    </row>
    <row r="7" spans="1:3" ht="31.5">
      <c r="C7" s="66">
        <v>5.5555000000000003</v>
      </c>
    </row>
    <row r="8" spans="1:3" ht="32.25" thickBot="1">
      <c r="C8" s="67">
        <f>SUM(C5:C7)</f>
        <v>16.666499999999999</v>
      </c>
    </row>
    <row r="9" spans="1:3" ht="15.75" thickTop="1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7"/>
  <sheetViews>
    <sheetView showGridLines="0" workbookViewId="0">
      <selection activeCell="B11" sqref="B11:E16"/>
    </sheetView>
  </sheetViews>
  <sheetFormatPr defaultRowHeight="21"/>
  <cols>
    <col min="1" max="1" width="9.140625" style="46"/>
    <col min="2" max="15" width="12.5703125" style="46" customWidth="1"/>
    <col min="16" max="16384" width="9.140625" style="46"/>
  </cols>
  <sheetData>
    <row r="1" spans="1:8">
      <c r="A1" s="46" t="s">
        <v>257</v>
      </c>
    </row>
    <row r="3" spans="1:8">
      <c r="B3" s="59" t="s">
        <v>258</v>
      </c>
    </row>
    <row r="5" spans="1:8">
      <c r="B5" s="46" t="s">
        <v>259</v>
      </c>
    </row>
    <row r="7" spans="1:8">
      <c r="B7" s="90">
        <v>39478</v>
      </c>
      <c r="C7" s="90">
        <v>39507</v>
      </c>
    </row>
    <row r="9" spans="1:8">
      <c r="B9" s="46" t="s">
        <v>260</v>
      </c>
      <c r="C9" s="46" t="s">
        <v>261</v>
      </c>
    </row>
    <row r="11" spans="1:8">
      <c r="B11" s="94"/>
      <c r="C11" s="93" t="s">
        <v>266</v>
      </c>
      <c r="D11" s="93" t="s">
        <v>267</v>
      </c>
      <c r="E11" s="93" t="s">
        <v>268</v>
      </c>
      <c r="F11" s="61"/>
      <c r="G11" s="61"/>
      <c r="H11" s="61"/>
    </row>
    <row r="12" spans="1:8">
      <c r="B12" s="95" t="s">
        <v>262</v>
      </c>
      <c r="C12" s="92">
        <v>344</v>
      </c>
      <c r="D12" s="92">
        <v>344</v>
      </c>
      <c r="E12" s="92">
        <v>566</v>
      </c>
      <c r="F12" s="61"/>
      <c r="G12" s="61"/>
      <c r="H12" s="61"/>
    </row>
    <row r="13" spans="1:8">
      <c r="B13" s="95" t="s">
        <v>263</v>
      </c>
      <c r="C13" s="92">
        <v>455</v>
      </c>
      <c r="D13" s="92">
        <v>766</v>
      </c>
      <c r="E13" s="92">
        <v>678</v>
      </c>
      <c r="F13" s="61"/>
      <c r="G13" s="61"/>
      <c r="H13" s="61"/>
    </row>
    <row r="14" spans="1:8">
      <c r="B14" s="95" t="s">
        <v>264</v>
      </c>
      <c r="C14" s="92">
        <v>426</v>
      </c>
      <c r="D14" s="92">
        <v>445</v>
      </c>
      <c r="E14" s="92">
        <v>755</v>
      </c>
      <c r="F14" s="61"/>
      <c r="G14" s="61"/>
      <c r="H14" s="61"/>
    </row>
    <row r="15" spans="1:8">
      <c r="B15" s="95" t="s">
        <v>265</v>
      </c>
      <c r="C15" s="92">
        <v>455</v>
      </c>
      <c r="D15" s="92">
        <v>655</v>
      </c>
      <c r="E15" s="92">
        <v>434</v>
      </c>
      <c r="F15" s="61"/>
      <c r="G15" s="61"/>
      <c r="H15" s="61"/>
    </row>
    <row r="16" spans="1:8" ht="21.75" thickBot="1">
      <c r="B16" s="96"/>
      <c r="C16" s="91">
        <f t="shared" ref="C16:E16" si="0">SUM(C12:C15)</f>
        <v>1680</v>
      </c>
      <c r="D16" s="91">
        <f t="shared" si="0"/>
        <v>2210</v>
      </c>
      <c r="E16" s="91">
        <f t="shared" si="0"/>
        <v>2433</v>
      </c>
    </row>
    <row r="17" ht="21.75" thickTop="1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57"/>
  <sheetViews>
    <sheetView showGridLines="0" workbookViewId="0">
      <selection activeCell="H7" sqref="H7"/>
    </sheetView>
  </sheetViews>
  <sheetFormatPr defaultRowHeight="15.75"/>
  <cols>
    <col min="1" max="1" width="1.85546875" style="74" customWidth="1"/>
    <col min="2" max="5" width="2.42578125" style="74" customWidth="1"/>
    <col min="6" max="6" width="46.7109375" style="74" customWidth="1"/>
    <col min="7" max="10" width="15.140625" style="75" customWidth="1"/>
    <col min="11" max="11" width="13.140625" customWidth="1"/>
  </cols>
  <sheetData>
    <row r="1" spans="1:11">
      <c r="A1" s="68" t="s">
        <v>201</v>
      </c>
      <c r="B1" s="69"/>
      <c r="C1" s="69"/>
      <c r="D1" s="69"/>
      <c r="E1" s="69"/>
      <c r="F1" s="69"/>
      <c r="G1" s="70"/>
      <c r="H1" s="70"/>
      <c r="I1" s="70"/>
      <c r="J1" s="70"/>
    </row>
    <row r="2" spans="1:11">
      <c r="A2" s="71" t="s">
        <v>202</v>
      </c>
      <c r="B2" s="72"/>
      <c r="C2" s="72"/>
      <c r="D2" s="72"/>
      <c r="E2" s="72"/>
      <c r="F2" s="72"/>
      <c r="G2" s="73"/>
      <c r="H2" s="73"/>
      <c r="I2" s="73"/>
      <c r="J2" s="73"/>
    </row>
    <row r="4" spans="1:11">
      <c r="A4" s="76" t="s">
        <v>203</v>
      </c>
      <c r="B4" s="76"/>
      <c r="C4" s="76"/>
      <c r="D4" s="76"/>
      <c r="E4" s="76"/>
      <c r="F4" s="76"/>
      <c r="G4" s="89">
        <v>2005</v>
      </c>
      <c r="H4" s="89">
        <v>2006</v>
      </c>
      <c r="I4" s="89">
        <v>2007</v>
      </c>
      <c r="J4" s="89">
        <v>2008</v>
      </c>
      <c r="K4" s="89"/>
    </row>
    <row r="5" spans="1:11">
      <c r="A5" s="77"/>
      <c r="B5" s="77" t="s">
        <v>204</v>
      </c>
      <c r="C5" s="77"/>
      <c r="D5" s="77"/>
      <c r="E5" s="77"/>
      <c r="F5" s="77"/>
      <c r="G5" s="78"/>
      <c r="H5" s="78"/>
      <c r="I5" s="78"/>
      <c r="J5" s="78"/>
    </row>
    <row r="6" spans="1:11">
      <c r="A6" s="79"/>
      <c r="B6" s="79"/>
      <c r="C6" s="79"/>
      <c r="D6" s="79" t="s">
        <v>205</v>
      </c>
      <c r="E6" s="79"/>
      <c r="F6" s="79"/>
      <c r="G6" s="78"/>
      <c r="H6" s="78"/>
      <c r="I6" s="78"/>
      <c r="J6" s="78"/>
    </row>
    <row r="7" spans="1:11">
      <c r="A7" s="80"/>
      <c r="B7" s="80"/>
      <c r="C7" s="80"/>
      <c r="D7" s="80"/>
      <c r="E7" s="80"/>
      <c r="F7" s="80" t="s">
        <v>206</v>
      </c>
      <c r="G7" s="81">
        <v>70422.05</v>
      </c>
      <c r="H7" s="81">
        <v>94671.26</v>
      </c>
      <c r="I7" s="81">
        <v>106124.86</v>
      </c>
      <c r="J7" s="81">
        <v>138510.9</v>
      </c>
    </row>
    <row r="8" spans="1:11">
      <c r="A8" s="80"/>
      <c r="B8" s="80"/>
      <c r="C8" s="80"/>
      <c r="D8" s="80"/>
      <c r="E8" s="80"/>
      <c r="F8" s="80" t="s">
        <v>207</v>
      </c>
      <c r="G8" s="78">
        <v>-448.89</v>
      </c>
      <c r="H8" s="78">
        <v>-676.61</v>
      </c>
      <c r="I8" s="78">
        <v>0</v>
      </c>
      <c r="J8" s="78">
        <v>-213.1</v>
      </c>
    </row>
    <row r="9" spans="1:11" ht="17.25">
      <c r="A9" s="80"/>
      <c r="B9" s="80"/>
      <c r="C9" s="80"/>
      <c r="D9" s="80"/>
      <c r="E9" s="80"/>
      <c r="F9" s="80" t="s">
        <v>208</v>
      </c>
      <c r="G9" s="82">
        <v>0</v>
      </c>
      <c r="H9" s="82">
        <v>0</v>
      </c>
      <c r="I9" s="82">
        <v>-5.4</v>
      </c>
      <c r="J9" s="82">
        <v>0</v>
      </c>
    </row>
    <row r="10" spans="1:11" ht="17.25">
      <c r="A10" s="80"/>
      <c r="B10" s="80"/>
      <c r="C10" s="80"/>
      <c r="D10" s="83" t="s">
        <v>209</v>
      </c>
      <c r="E10" s="83"/>
      <c r="F10" s="83"/>
      <c r="G10" s="84">
        <f>SUBTOTAL(9, (G6:G9))</f>
        <v>69973.16</v>
      </c>
      <c r="H10" s="84">
        <f>SUBTOTAL(9, (H6:H9))</f>
        <v>93994.65</v>
      </c>
      <c r="I10" s="84">
        <f>SUBTOTAL(9, (I6:I9))</f>
        <v>106119.46</v>
      </c>
      <c r="J10" s="84">
        <f>SUBTOTAL(9, (J6:J9))</f>
        <v>138297.79999999999</v>
      </c>
    </row>
    <row r="11" spans="1:11">
      <c r="A11" s="79"/>
      <c r="B11" s="79"/>
      <c r="C11" s="79"/>
      <c r="D11" s="79" t="s">
        <v>210</v>
      </c>
      <c r="E11" s="79"/>
      <c r="F11" s="79"/>
      <c r="G11" s="78"/>
      <c r="H11" s="78"/>
      <c r="I11" s="78"/>
      <c r="J11" s="78"/>
    </row>
    <row r="12" spans="1:11">
      <c r="A12" s="80"/>
      <c r="B12" s="80"/>
      <c r="C12" s="80"/>
      <c r="D12" s="80"/>
      <c r="E12" s="80"/>
      <c r="F12" s="80" t="s">
        <v>211</v>
      </c>
      <c r="G12" s="78">
        <v>50658.68</v>
      </c>
      <c r="H12" s="78">
        <v>67468.399999999994</v>
      </c>
      <c r="I12" s="78">
        <v>74382.48</v>
      </c>
      <c r="J12" s="78">
        <v>93780.59</v>
      </c>
    </row>
    <row r="13" spans="1:11" ht="17.25">
      <c r="A13" s="80"/>
      <c r="B13" s="80"/>
      <c r="C13" s="80"/>
      <c r="D13" s="80"/>
      <c r="E13" s="80"/>
      <c r="F13" s="80" t="s">
        <v>212</v>
      </c>
      <c r="G13" s="82">
        <v>-158.78</v>
      </c>
      <c r="H13" s="82">
        <v>0</v>
      </c>
      <c r="I13" s="82">
        <v>0</v>
      </c>
      <c r="J13" s="82">
        <v>-181.43</v>
      </c>
    </row>
    <row r="14" spans="1:11" ht="17.25">
      <c r="A14" s="80"/>
      <c r="B14" s="80"/>
      <c r="C14" s="80"/>
      <c r="D14" s="83" t="s">
        <v>213</v>
      </c>
      <c r="E14" s="83"/>
      <c r="F14" s="83"/>
      <c r="G14" s="84">
        <f>SUBTOTAL(9, (G11:G13))</f>
        <v>50499.9</v>
      </c>
      <c r="H14" s="84">
        <f>SUBTOTAL(9, (H11:H13))</f>
        <v>67468.399999999994</v>
      </c>
      <c r="I14" s="84">
        <f>SUBTOTAL(9, (I11:I13))</f>
        <v>74382.48</v>
      </c>
      <c r="J14" s="84">
        <f>SUBTOTAL(9, (J11:J13))</f>
        <v>93599.16</v>
      </c>
    </row>
    <row r="15" spans="1:11" ht="17.25">
      <c r="A15" s="80"/>
      <c r="B15" s="80"/>
      <c r="C15" s="83" t="s">
        <v>214</v>
      </c>
      <c r="D15" s="83"/>
      <c r="E15" s="83"/>
      <c r="F15" s="83"/>
      <c r="G15" s="84">
        <f>Footer_TotalIncome-Footer_TotalCOGS</f>
        <v>19473.260000000002</v>
      </c>
      <c r="H15" s="84">
        <f>Footer_TotalIncome-Footer_TotalCOGS</f>
        <v>26526.25</v>
      </c>
      <c r="I15" s="84">
        <f>Footer_TotalIncome-Footer_TotalCOGS</f>
        <v>31736.98000000001</v>
      </c>
      <c r="J15" s="84">
        <f>Footer_TotalIncome-Footer_TotalCOGS</f>
        <v>44698.639999999985</v>
      </c>
    </row>
    <row r="16" spans="1:11">
      <c r="A16" s="79"/>
      <c r="B16" s="79"/>
      <c r="C16" s="79"/>
      <c r="D16" s="79" t="s">
        <v>215</v>
      </c>
      <c r="E16" s="79"/>
      <c r="F16" s="79"/>
      <c r="G16" s="78"/>
      <c r="H16" s="78"/>
      <c r="I16" s="78"/>
      <c r="J16" s="78"/>
    </row>
    <row r="17" spans="1:10">
      <c r="A17" s="79"/>
      <c r="B17" s="79"/>
      <c r="C17" s="79"/>
      <c r="D17" s="79"/>
      <c r="E17" s="79" t="s">
        <v>216</v>
      </c>
      <c r="F17" s="79"/>
      <c r="G17" s="78"/>
      <c r="H17" s="78"/>
      <c r="I17" s="78"/>
      <c r="J17" s="78"/>
    </row>
    <row r="18" spans="1:10">
      <c r="A18" s="80"/>
      <c r="B18" s="80"/>
      <c r="C18" s="80"/>
      <c r="D18" s="80"/>
      <c r="E18" s="80"/>
      <c r="F18" s="80" t="s">
        <v>217</v>
      </c>
      <c r="G18" s="78">
        <v>0</v>
      </c>
      <c r="H18" s="78">
        <v>0</v>
      </c>
      <c r="I18" s="78">
        <v>0</v>
      </c>
      <c r="J18" s="78">
        <v>0</v>
      </c>
    </row>
    <row r="19" spans="1:10">
      <c r="A19" s="80"/>
      <c r="B19" s="80"/>
      <c r="C19" s="80"/>
      <c r="D19" s="80"/>
      <c r="E19" s="80"/>
      <c r="F19" s="80" t="s">
        <v>218</v>
      </c>
      <c r="G19" s="78">
        <v>0</v>
      </c>
      <c r="H19" s="78">
        <v>600</v>
      </c>
      <c r="I19" s="78">
        <v>0</v>
      </c>
      <c r="J19" s="78">
        <v>600</v>
      </c>
    </row>
    <row r="20" spans="1:10" ht="17.25">
      <c r="A20" s="80"/>
      <c r="B20" s="80"/>
      <c r="C20" s="80"/>
      <c r="D20" s="80"/>
      <c r="E20" s="80"/>
      <c r="F20" s="80" t="s">
        <v>219</v>
      </c>
      <c r="G20" s="85">
        <v>0</v>
      </c>
      <c r="H20" s="85">
        <v>0</v>
      </c>
      <c r="I20" s="85">
        <v>250</v>
      </c>
      <c r="J20" s="85">
        <v>0</v>
      </c>
    </row>
    <row r="21" spans="1:10" ht="17.25">
      <c r="A21" s="80"/>
      <c r="B21" s="80"/>
      <c r="C21" s="80"/>
      <c r="D21" s="80"/>
      <c r="E21" s="83" t="s">
        <v>220</v>
      </c>
      <c r="F21" s="83"/>
      <c r="G21" s="84">
        <f>SUBTOTAL(9, (G17:G20))</f>
        <v>0</v>
      </c>
      <c r="H21" s="84">
        <f>SUBTOTAL(9, (H17:H20))</f>
        <v>600</v>
      </c>
      <c r="I21" s="84">
        <f>SUBTOTAL(9, (I17:I20))</f>
        <v>250</v>
      </c>
      <c r="J21" s="84">
        <f>SUBTOTAL(9, (J17:J20))</f>
        <v>600</v>
      </c>
    </row>
    <row r="22" spans="1:10">
      <c r="A22" s="80"/>
      <c r="B22" s="80"/>
      <c r="C22" s="80"/>
      <c r="D22" s="80"/>
      <c r="E22" s="80"/>
      <c r="F22" s="80" t="s">
        <v>221</v>
      </c>
      <c r="G22" s="78">
        <v>0</v>
      </c>
      <c r="H22" s="78">
        <v>0</v>
      </c>
      <c r="I22" s="78">
        <v>0</v>
      </c>
      <c r="J22" s="78">
        <v>0</v>
      </c>
    </row>
    <row r="23" spans="1:10">
      <c r="A23" s="80"/>
      <c r="B23" s="80"/>
      <c r="C23" s="80"/>
      <c r="D23" s="80"/>
      <c r="E23" s="80"/>
      <c r="F23" s="80" t="s">
        <v>222</v>
      </c>
      <c r="G23" s="78">
        <v>0</v>
      </c>
      <c r="H23" s="78">
        <v>0</v>
      </c>
      <c r="I23" s="78">
        <v>0</v>
      </c>
      <c r="J23" s="78">
        <v>47.63</v>
      </c>
    </row>
    <row r="24" spans="1:10">
      <c r="A24" s="79"/>
      <c r="B24" s="79"/>
      <c r="C24" s="79"/>
      <c r="D24" s="79"/>
      <c r="E24" s="79" t="s">
        <v>223</v>
      </c>
      <c r="F24" s="79"/>
      <c r="G24" s="78"/>
      <c r="H24" s="78"/>
      <c r="I24" s="78"/>
      <c r="J24" s="78"/>
    </row>
    <row r="25" spans="1:10">
      <c r="A25" s="80"/>
      <c r="B25" s="80"/>
      <c r="C25" s="80"/>
      <c r="D25" s="80"/>
      <c r="E25" s="80"/>
      <c r="F25" s="80" t="s">
        <v>224</v>
      </c>
      <c r="G25" s="78">
        <v>0</v>
      </c>
      <c r="H25" s="78">
        <v>250</v>
      </c>
      <c r="I25" s="78">
        <v>0</v>
      </c>
      <c r="J25" s="78">
        <v>250</v>
      </c>
    </row>
    <row r="26" spans="1:10" ht="17.25">
      <c r="A26" s="80"/>
      <c r="B26" s="80"/>
      <c r="C26" s="80"/>
      <c r="D26" s="80"/>
      <c r="E26" s="80"/>
      <c r="F26" s="80" t="s">
        <v>225</v>
      </c>
      <c r="G26" s="85">
        <v>0</v>
      </c>
      <c r="H26" s="85">
        <v>75</v>
      </c>
      <c r="I26" s="85">
        <v>0</v>
      </c>
      <c r="J26" s="85">
        <v>75</v>
      </c>
    </row>
    <row r="27" spans="1:10" ht="17.25">
      <c r="A27" s="80"/>
      <c r="B27" s="80"/>
      <c r="C27" s="80"/>
      <c r="D27" s="80"/>
      <c r="E27" s="83" t="s">
        <v>226</v>
      </c>
      <c r="F27" s="83"/>
      <c r="G27" s="84">
        <f>SUBTOTAL(9, (G24:G26))</f>
        <v>0</v>
      </c>
      <c r="H27" s="84">
        <f>SUBTOTAL(9, (H24:H26))</f>
        <v>325</v>
      </c>
      <c r="I27" s="84">
        <f>SUBTOTAL(9, (I24:I26))</f>
        <v>0</v>
      </c>
      <c r="J27" s="84">
        <f>SUBTOTAL(9, (J24:J26))</f>
        <v>325</v>
      </c>
    </row>
    <row r="28" spans="1:10">
      <c r="A28" s="80"/>
      <c r="B28" s="80"/>
      <c r="C28" s="80"/>
      <c r="D28" s="80"/>
      <c r="E28" s="80"/>
      <c r="F28" s="80" t="s">
        <v>227</v>
      </c>
      <c r="G28" s="78">
        <v>0</v>
      </c>
      <c r="H28" s="78">
        <v>0</v>
      </c>
      <c r="I28" s="78">
        <v>0</v>
      </c>
      <c r="J28" s="78">
        <v>103.47</v>
      </c>
    </row>
    <row r="29" spans="1:10">
      <c r="A29" s="80"/>
      <c r="B29" s="80"/>
      <c r="C29" s="80"/>
      <c r="D29" s="80"/>
      <c r="E29" s="80"/>
      <c r="F29" s="80" t="s">
        <v>228</v>
      </c>
      <c r="G29" s="78">
        <v>695.43</v>
      </c>
      <c r="H29" s="78">
        <v>0</v>
      </c>
      <c r="I29" s="78">
        <v>0</v>
      </c>
      <c r="J29" s="78">
        <v>0</v>
      </c>
    </row>
    <row r="30" spans="1:10">
      <c r="A30" s="80"/>
      <c r="B30" s="80"/>
      <c r="C30" s="80"/>
      <c r="D30" s="80"/>
      <c r="E30" s="80"/>
      <c r="F30" s="80" t="s">
        <v>229</v>
      </c>
      <c r="G30" s="78">
        <v>200</v>
      </c>
      <c r="H30" s="78">
        <v>0</v>
      </c>
      <c r="I30" s="78">
        <v>0</v>
      </c>
      <c r="J30" s="78">
        <v>0</v>
      </c>
    </row>
    <row r="31" spans="1:10">
      <c r="A31" s="80"/>
      <c r="B31" s="80"/>
      <c r="C31" s="80"/>
      <c r="D31" s="80"/>
      <c r="E31" s="80"/>
      <c r="F31" s="80" t="s">
        <v>230</v>
      </c>
      <c r="G31" s="78">
        <v>79</v>
      </c>
      <c r="H31" s="78">
        <v>0</v>
      </c>
      <c r="I31" s="78">
        <v>0</v>
      </c>
      <c r="J31" s="78">
        <v>87.19</v>
      </c>
    </row>
    <row r="32" spans="1:10">
      <c r="A32" s="80"/>
      <c r="B32" s="80"/>
      <c r="C32" s="80"/>
      <c r="D32" s="80"/>
      <c r="E32" s="80"/>
      <c r="F32" s="80" t="s">
        <v>231</v>
      </c>
      <c r="G32" s="78">
        <v>430</v>
      </c>
      <c r="H32" s="78">
        <v>0</v>
      </c>
      <c r="I32" s="78">
        <v>0</v>
      </c>
      <c r="J32" s="78">
        <v>0</v>
      </c>
    </row>
    <row r="33" spans="1:10">
      <c r="A33" s="80"/>
      <c r="B33" s="80"/>
      <c r="C33" s="80"/>
      <c r="D33" s="80"/>
      <c r="E33" s="80"/>
      <c r="F33" s="80" t="s">
        <v>232</v>
      </c>
      <c r="G33" s="78">
        <v>0</v>
      </c>
      <c r="H33" s="78">
        <v>0</v>
      </c>
      <c r="I33" s="78">
        <v>0</v>
      </c>
      <c r="J33" s="78">
        <v>0</v>
      </c>
    </row>
    <row r="34" spans="1:10">
      <c r="A34" s="79"/>
      <c r="B34" s="79"/>
      <c r="C34" s="79"/>
      <c r="D34" s="79"/>
      <c r="E34" s="79" t="s">
        <v>233</v>
      </c>
      <c r="F34" s="79"/>
      <c r="G34" s="78"/>
      <c r="H34" s="78"/>
      <c r="I34" s="78"/>
      <c r="J34" s="78"/>
    </row>
    <row r="35" spans="1:10" ht="17.25">
      <c r="A35" s="80"/>
      <c r="B35" s="80"/>
      <c r="C35" s="80"/>
      <c r="D35" s="80"/>
      <c r="E35" s="80"/>
      <c r="F35" s="80" t="s">
        <v>234</v>
      </c>
      <c r="G35" s="85">
        <v>0</v>
      </c>
      <c r="H35" s="85">
        <v>0</v>
      </c>
      <c r="I35" s="85">
        <v>0</v>
      </c>
      <c r="J35" s="85">
        <v>0</v>
      </c>
    </row>
    <row r="36" spans="1:10" ht="17.25">
      <c r="A36" s="80"/>
      <c r="B36" s="80"/>
      <c r="C36" s="80"/>
      <c r="D36" s="80"/>
      <c r="E36" s="83" t="s">
        <v>235</v>
      </c>
      <c r="F36" s="83"/>
      <c r="G36" s="85">
        <f>SUBTOTAL(9, (G34:G35))</f>
        <v>0</v>
      </c>
      <c r="H36" s="85">
        <f>SUBTOTAL(9, (H34:H35))</f>
        <v>0</v>
      </c>
      <c r="I36" s="85">
        <f>SUBTOTAL(9, (I34:I35))</f>
        <v>0</v>
      </c>
      <c r="J36" s="85">
        <f>SUBTOTAL(9, (J34:J35))</f>
        <v>0</v>
      </c>
    </row>
    <row r="37" spans="1:10">
      <c r="A37" s="79"/>
      <c r="B37" s="79"/>
      <c r="C37" s="79"/>
      <c r="D37" s="79"/>
      <c r="E37" s="79" t="s">
        <v>236</v>
      </c>
      <c r="F37" s="79"/>
      <c r="G37" s="78"/>
      <c r="H37" s="78"/>
      <c r="I37" s="78"/>
      <c r="J37" s="78"/>
    </row>
    <row r="38" spans="1:10">
      <c r="A38" s="80"/>
      <c r="B38" s="80"/>
      <c r="C38" s="80"/>
      <c r="D38" s="80"/>
      <c r="E38" s="80"/>
      <c r="F38" s="80" t="s">
        <v>237</v>
      </c>
      <c r="G38" s="78">
        <v>118.57</v>
      </c>
      <c r="H38" s="78">
        <v>49.05</v>
      </c>
      <c r="I38" s="78">
        <v>0</v>
      </c>
      <c r="J38" s="78">
        <v>0</v>
      </c>
    </row>
    <row r="39" spans="1:10" ht="17.25">
      <c r="A39" s="80"/>
      <c r="B39" s="80"/>
      <c r="C39" s="80"/>
      <c r="D39" s="80"/>
      <c r="E39" s="80"/>
      <c r="F39" s="80" t="s">
        <v>238</v>
      </c>
      <c r="G39" s="85">
        <v>86</v>
      </c>
      <c r="H39" s="85">
        <v>0</v>
      </c>
      <c r="I39" s="85">
        <v>111.11</v>
      </c>
      <c r="J39" s="85">
        <v>0</v>
      </c>
    </row>
    <row r="40" spans="1:10" ht="17.25">
      <c r="A40" s="80"/>
      <c r="B40" s="80"/>
      <c r="C40" s="80"/>
      <c r="D40" s="80"/>
      <c r="E40" s="83" t="s">
        <v>239</v>
      </c>
      <c r="F40" s="83"/>
      <c r="G40" s="84">
        <f>SUBTOTAL(9, (G37:G39))</f>
        <v>204.57</v>
      </c>
      <c r="H40" s="84">
        <f>SUBTOTAL(9, (H37:H39))</f>
        <v>49.05</v>
      </c>
      <c r="I40" s="84">
        <f>SUBTOTAL(9, (I37:I39))</f>
        <v>111.11</v>
      </c>
      <c r="J40" s="84">
        <f>SUBTOTAL(9, (J37:J39))</f>
        <v>0</v>
      </c>
    </row>
    <row r="41" spans="1:10">
      <c r="A41" s="79"/>
      <c r="B41" s="79"/>
      <c r="C41" s="79"/>
      <c r="D41" s="79"/>
      <c r="E41" s="79" t="s">
        <v>240</v>
      </c>
      <c r="F41" s="79"/>
      <c r="G41" s="78"/>
      <c r="H41" s="78"/>
      <c r="I41" s="78"/>
      <c r="J41" s="78"/>
    </row>
    <row r="42" spans="1:10" ht="17.25">
      <c r="A42" s="80"/>
      <c r="B42" s="80"/>
      <c r="C42" s="80"/>
      <c r="D42" s="80"/>
      <c r="E42" s="80"/>
      <c r="F42" s="80" t="s">
        <v>241</v>
      </c>
      <c r="G42" s="85">
        <v>0</v>
      </c>
      <c r="H42" s="85">
        <v>500</v>
      </c>
      <c r="I42" s="85">
        <v>0</v>
      </c>
      <c r="J42" s="85">
        <v>1000</v>
      </c>
    </row>
    <row r="43" spans="1:10" ht="17.25">
      <c r="A43" s="80"/>
      <c r="B43" s="80"/>
      <c r="C43" s="80"/>
      <c r="D43" s="80"/>
      <c r="E43" s="83" t="s">
        <v>242</v>
      </c>
      <c r="F43" s="83"/>
      <c r="G43" s="85">
        <f>SUBTOTAL(9, (G41:G42))</f>
        <v>0</v>
      </c>
      <c r="H43" s="85">
        <f>SUBTOTAL(9, (H41:H42))</f>
        <v>500</v>
      </c>
      <c r="I43" s="85">
        <f>SUBTOTAL(9, (I41:I42))</f>
        <v>0</v>
      </c>
      <c r="J43" s="85">
        <f>SUBTOTAL(9, (J41:J42))</f>
        <v>1000</v>
      </c>
    </row>
    <row r="44" spans="1:10" ht="17.25">
      <c r="A44" s="80"/>
      <c r="B44" s="80"/>
      <c r="C44" s="80"/>
      <c r="D44" s="80"/>
      <c r="E44" s="80"/>
      <c r="F44" s="80" t="s">
        <v>243</v>
      </c>
      <c r="G44" s="85">
        <v>0</v>
      </c>
      <c r="H44" s="85">
        <v>0</v>
      </c>
      <c r="I44" s="85">
        <v>0</v>
      </c>
      <c r="J44" s="85">
        <v>0</v>
      </c>
    </row>
    <row r="45" spans="1:10" ht="17.25">
      <c r="A45" s="80"/>
      <c r="B45" s="80"/>
      <c r="C45" s="80"/>
      <c r="D45" s="83" t="s">
        <v>244</v>
      </c>
      <c r="E45" s="83"/>
      <c r="F45" s="83"/>
      <c r="G45" s="84">
        <f>SUBTOTAL(9, (G16:G44))</f>
        <v>1608.9999999999998</v>
      </c>
      <c r="H45" s="84">
        <f>SUBTOTAL(9, (H16:H44))</f>
        <v>1474.05</v>
      </c>
      <c r="I45" s="84">
        <f>SUBTOTAL(9, (I16:I44))</f>
        <v>361.11</v>
      </c>
      <c r="J45" s="84">
        <f>SUBTOTAL(9, (J16:J44))</f>
        <v>2163.29</v>
      </c>
    </row>
    <row r="46" spans="1:10" ht="17.25">
      <c r="A46" s="80"/>
      <c r="B46" s="86" t="s">
        <v>245</v>
      </c>
      <c r="C46" s="86"/>
      <c r="D46" s="86"/>
      <c r="E46" s="86"/>
      <c r="F46" s="86"/>
      <c r="G46" s="84">
        <f>Footer_GrossProfit-Footer_TotalExpense</f>
        <v>17864.260000000002</v>
      </c>
      <c r="H46" s="84">
        <f>Footer_GrossProfit-Footer_TotalExpense</f>
        <v>25052.2</v>
      </c>
      <c r="I46" s="84">
        <f>Footer_GrossProfit-Footer_TotalExpense</f>
        <v>31375.87000000001</v>
      </c>
      <c r="J46" s="84">
        <f>Footer_GrossProfit-Footer_TotalExpense</f>
        <v>42535.349999999984</v>
      </c>
    </row>
    <row r="47" spans="1:10">
      <c r="A47" s="77"/>
      <c r="B47" s="77" t="s">
        <v>246</v>
      </c>
      <c r="C47" s="77"/>
      <c r="D47" s="77"/>
      <c r="E47" s="77"/>
      <c r="F47" s="77"/>
      <c r="G47" s="78"/>
      <c r="H47" s="78"/>
      <c r="I47" s="78"/>
      <c r="J47" s="78"/>
    </row>
    <row r="48" spans="1:10">
      <c r="A48" s="79"/>
      <c r="B48" s="79"/>
      <c r="C48" s="79"/>
      <c r="D48" s="79" t="s">
        <v>247</v>
      </c>
      <c r="E48" s="79"/>
      <c r="F48" s="79"/>
      <c r="G48" s="78"/>
      <c r="H48" s="78"/>
      <c r="I48" s="78"/>
      <c r="J48" s="78"/>
    </row>
    <row r="49" spans="1:10">
      <c r="A49" s="80"/>
      <c r="B49" s="80"/>
      <c r="C49" s="80"/>
      <c r="D49" s="80"/>
      <c r="E49" s="80"/>
      <c r="F49" s="80" t="s">
        <v>248</v>
      </c>
      <c r="G49" s="78">
        <v>0</v>
      </c>
      <c r="H49" s="78">
        <v>0</v>
      </c>
      <c r="I49" s="78">
        <v>0</v>
      </c>
      <c r="J49" s="78">
        <v>0</v>
      </c>
    </row>
    <row r="50" spans="1:10">
      <c r="A50" s="80"/>
      <c r="B50" s="80"/>
      <c r="C50" s="80"/>
      <c r="D50" s="80"/>
      <c r="E50" s="80"/>
      <c r="F50" s="80" t="s">
        <v>249</v>
      </c>
      <c r="G50" s="78">
        <v>0</v>
      </c>
      <c r="H50" s="78">
        <v>0</v>
      </c>
      <c r="I50" s="78">
        <v>1.48</v>
      </c>
      <c r="J50" s="78">
        <v>0</v>
      </c>
    </row>
    <row r="51" spans="1:10" ht="17.25">
      <c r="A51" s="80"/>
      <c r="B51" s="80"/>
      <c r="C51" s="80"/>
      <c r="D51" s="80"/>
      <c r="E51" s="80"/>
      <c r="F51" s="80" t="s">
        <v>250</v>
      </c>
      <c r="G51" s="85">
        <v>0</v>
      </c>
      <c r="H51" s="85">
        <v>528.42999999999995</v>
      </c>
      <c r="I51" s="85">
        <v>0</v>
      </c>
      <c r="J51" s="85">
        <v>526</v>
      </c>
    </row>
    <row r="52" spans="1:10" ht="17.25">
      <c r="A52" s="80"/>
      <c r="B52" s="80"/>
      <c r="C52" s="80"/>
      <c r="D52" s="83" t="s">
        <v>251</v>
      </c>
      <c r="E52" s="83"/>
      <c r="F52" s="83"/>
      <c r="G52" s="84">
        <f>SUBTOTAL(9, (G48:G51))</f>
        <v>0</v>
      </c>
      <c r="H52" s="84">
        <f>SUBTOTAL(9, (H48:H51))</f>
        <v>528.42999999999995</v>
      </c>
      <c r="I52" s="84">
        <f>SUBTOTAL(9, (I48:I51))</f>
        <v>1.48</v>
      </c>
      <c r="J52" s="84">
        <f>SUBTOTAL(9, (J48:J51))</f>
        <v>526</v>
      </c>
    </row>
    <row r="53" spans="1:10" ht="17.25">
      <c r="A53" s="79"/>
      <c r="B53" s="79"/>
      <c r="C53" s="79"/>
      <c r="D53" s="79" t="s">
        <v>252</v>
      </c>
      <c r="E53" s="79"/>
      <c r="F53" s="79"/>
      <c r="G53" s="85"/>
      <c r="H53" s="85"/>
      <c r="I53" s="85"/>
      <c r="J53" s="85"/>
    </row>
    <row r="54" spans="1:10" ht="17.25">
      <c r="A54" s="80"/>
      <c r="B54" s="80"/>
      <c r="C54" s="80"/>
      <c r="D54" s="80"/>
      <c r="E54" s="80"/>
      <c r="F54" s="80" t="s">
        <v>253</v>
      </c>
      <c r="G54" s="85">
        <v>0</v>
      </c>
      <c r="H54" s="85">
        <v>0</v>
      </c>
      <c r="I54" s="85">
        <v>308.45</v>
      </c>
      <c r="J54" s="85">
        <v>0</v>
      </c>
    </row>
    <row r="55" spans="1:10" ht="17.25">
      <c r="A55" s="80"/>
      <c r="B55" s="80"/>
      <c r="C55" s="80"/>
      <c r="D55" s="83" t="s">
        <v>254</v>
      </c>
      <c r="E55" s="83"/>
      <c r="F55" s="83"/>
      <c r="G55" s="85">
        <f>SUBTOTAL(9, (G53:G54))</f>
        <v>0</v>
      </c>
      <c r="H55" s="85">
        <f>SUBTOTAL(9, (H53:H54))</f>
        <v>0</v>
      </c>
      <c r="I55" s="85">
        <f>SUBTOTAL(9, (I53:I54))</f>
        <v>308.45</v>
      </c>
      <c r="J55" s="85">
        <f>SUBTOTAL(9, (J53:J54))</f>
        <v>0</v>
      </c>
    </row>
    <row r="56" spans="1:10" ht="17.25">
      <c r="A56" s="80"/>
      <c r="B56" s="86" t="s">
        <v>255</v>
      </c>
      <c r="C56" s="86"/>
      <c r="D56" s="86"/>
      <c r="E56" s="86"/>
      <c r="F56" s="86"/>
      <c r="G56" s="84">
        <f>Footer_TotalOtherIncome-Footer_TotalOtherExpense</f>
        <v>0</v>
      </c>
      <c r="H56" s="84">
        <f>Footer_TotalOtherIncome-Footer_TotalOtherExpense</f>
        <v>528.42999999999995</v>
      </c>
      <c r="I56" s="84">
        <f>Footer_TotalOtherIncome-Footer_TotalOtherExpense</f>
        <v>-306.96999999999997</v>
      </c>
      <c r="J56" s="84">
        <f>Footer_TotalOtherIncome-Footer_TotalOtherExpense</f>
        <v>526</v>
      </c>
    </row>
    <row r="57" spans="1:10" ht="17.25">
      <c r="A57" s="87" t="s">
        <v>256</v>
      </c>
      <c r="B57" s="87"/>
      <c r="C57" s="87"/>
      <c r="D57" s="87"/>
      <c r="E57" s="87"/>
      <c r="F57" s="87"/>
      <c r="G57" s="88">
        <f>Footer_NetOrdinaryIncome+Footer_NetOtherIncome</f>
        <v>17864.260000000002</v>
      </c>
      <c r="H57" s="88">
        <f>Footer_NetOrdinaryIncome+Footer_NetOtherIncome</f>
        <v>25580.63</v>
      </c>
      <c r="I57" s="88">
        <f>Footer_NetOrdinaryIncome+Footer_NetOtherIncome</f>
        <v>31068.900000000009</v>
      </c>
      <c r="J57" s="88">
        <f>Footer_NetOrdinaryIncome+Footer_NetOtherIncome</f>
        <v>43061.349999999984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>
      <selection activeCell="G25" sqref="G25"/>
    </sheetView>
  </sheetViews>
  <sheetFormatPr defaultRowHeight="15"/>
  <sheetData>
    <row r="1" spans="1:1" ht="23.25">
      <c r="A1" s="1" t="s">
        <v>823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N279"/>
  <sheetViews>
    <sheetView showGridLines="0" zoomScale="90" zoomScaleNormal="90" workbookViewId="0">
      <selection activeCell="D4" sqref="D4"/>
    </sheetView>
  </sheetViews>
  <sheetFormatPr defaultRowHeight="15"/>
  <cols>
    <col min="1" max="1" width="16" customWidth="1"/>
    <col min="2" max="2" width="0" hidden="1" customWidth="1"/>
    <col min="3" max="3" width="21" customWidth="1"/>
    <col min="4" max="4" width="36.85546875" customWidth="1"/>
    <col min="5" max="60" width="15.28515625" customWidth="1"/>
  </cols>
  <sheetData>
    <row r="1" spans="1:40" ht="15.75" thickBot="1">
      <c r="A1" s="97" t="s">
        <v>270</v>
      </c>
      <c r="B1" s="98" t="s">
        <v>177</v>
      </c>
      <c r="C1" s="97" t="s">
        <v>271</v>
      </c>
      <c r="D1" s="97" t="s">
        <v>272</v>
      </c>
      <c r="E1" s="33">
        <v>38748</v>
      </c>
      <c r="F1" s="33">
        <v>38776</v>
      </c>
      <c r="G1" s="33">
        <v>38807</v>
      </c>
      <c r="H1" s="33">
        <v>38837</v>
      </c>
      <c r="I1" s="33">
        <v>38868</v>
      </c>
      <c r="J1" s="33">
        <v>38898</v>
      </c>
      <c r="K1" s="33">
        <v>38929</v>
      </c>
      <c r="L1" s="33">
        <v>38960</v>
      </c>
      <c r="M1" s="33">
        <v>38990</v>
      </c>
      <c r="N1" s="33">
        <v>39021</v>
      </c>
      <c r="O1" s="33">
        <v>39051</v>
      </c>
      <c r="P1" s="33">
        <v>39082</v>
      </c>
      <c r="Q1" s="33">
        <v>39113</v>
      </c>
      <c r="R1" s="33">
        <v>39141</v>
      </c>
      <c r="S1" s="33">
        <v>39172</v>
      </c>
      <c r="T1" s="33">
        <v>39202</v>
      </c>
      <c r="U1" s="33">
        <v>39233</v>
      </c>
      <c r="V1" s="33">
        <v>39263</v>
      </c>
      <c r="W1" s="33">
        <v>39294</v>
      </c>
      <c r="X1" s="33">
        <v>39325</v>
      </c>
      <c r="Y1" s="33">
        <v>39355</v>
      </c>
      <c r="Z1" s="33">
        <v>39386</v>
      </c>
      <c r="AA1" s="33">
        <v>39416</v>
      </c>
      <c r="AB1" s="33">
        <v>39447</v>
      </c>
      <c r="AC1" s="33">
        <v>39478</v>
      </c>
      <c r="AD1" s="33">
        <v>39507</v>
      </c>
      <c r="AE1" s="33">
        <v>39538</v>
      </c>
      <c r="AF1" s="33">
        <v>39568</v>
      </c>
      <c r="AG1" s="33">
        <v>39599</v>
      </c>
      <c r="AH1" s="33">
        <v>39629</v>
      </c>
      <c r="AI1" s="33">
        <v>39660</v>
      </c>
      <c r="AJ1" s="33">
        <v>39691</v>
      </c>
      <c r="AK1" s="33">
        <v>39721</v>
      </c>
      <c r="AL1" s="33">
        <v>39752</v>
      </c>
      <c r="AM1" s="33">
        <v>39782</v>
      </c>
      <c r="AN1" s="33">
        <v>39813</v>
      </c>
    </row>
    <row r="2" spans="1:40">
      <c r="A2" s="99" t="s">
        <v>273</v>
      </c>
      <c r="B2" s="100">
        <v>1</v>
      </c>
      <c r="C2" s="99" t="s">
        <v>274</v>
      </c>
      <c r="D2" s="99" t="s">
        <v>275</v>
      </c>
      <c r="E2" s="34">
        <v>-408011.81</v>
      </c>
      <c r="F2" s="34">
        <v>-411599.63</v>
      </c>
      <c r="G2" s="34">
        <v>-397531.12</v>
      </c>
      <c r="H2" s="34">
        <v>-381576.83</v>
      </c>
      <c r="I2" s="34">
        <v>-363082.85</v>
      </c>
      <c r="J2" s="34">
        <v>-352825.33</v>
      </c>
      <c r="K2" s="34">
        <v>-364536.15</v>
      </c>
      <c r="L2" s="34">
        <v>-372470.02</v>
      </c>
      <c r="M2" s="34">
        <v>-377356.39</v>
      </c>
      <c r="N2" s="34">
        <v>-385781.42</v>
      </c>
      <c r="O2" s="34">
        <v>-384649.56</v>
      </c>
      <c r="P2" s="34">
        <v>-368675.25</v>
      </c>
      <c r="Q2" s="34">
        <v>-362388.95</v>
      </c>
      <c r="R2" s="34">
        <v>-351494.79</v>
      </c>
      <c r="S2" s="34">
        <v>-365596.54</v>
      </c>
      <c r="T2" s="34">
        <v>-375879.13</v>
      </c>
      <c r="U2" s="34">
        <v>-357403.92</v>
      </c>
      <c r="V2" s="34">
        <v>-369824.51</v>
      </c>
      <c r="W2" s="34">
        <v>-371798.41</v>
      </c>
      <c r="X2" s="34">
        <v>-373294.89</v>
      </c>
      <c r="Y2" s="34">
        <v>-373809.03</v>
      </c>
      <c r="Z2" s="34">
        <v>-379357.09</v>
      </c>
      <c r="AA2" s="34">
        <v>-380696.14</v>
      </c>
      <c r="AB2" s="34">
        <v>-377950.5</v>
      </c>
      <c r="AC2" s="34">
        <v>-367525.17</v>
      </c>
      <c r="AD2" s="34">
        <v>-354939.55</v>
      </c>
      <c r="AE2" s="34">
        <v>-368519.22</v>
      </c>
      <c r="AF2" s="34">
        <v>-363787.01</v>
      </c>
      <c r="AG2" s="34">
        <v>-371301.44</v>
      </c>
      <c r="AH2" s="34">
        <v>-367221.07</v>
      </c>
      <c r="AI2" s="34">
        <v>-373609.18</v>
      </c>
      <c r="AJ2" s="34">
        <v>-376024.74</v>
      </c>
      <c r="AK2" s="34">
        <v>-381866.66</v>
      </c>
      <c r="AL2" s="34">
        <v>-384480.81</v>
      </c>
      <c r="AM2" s="34">
        <v>-380778.33</v>
      </c>
      <c r="AN2" s="34">
        <v>-368843.45658823499</v>
      </c>
    </row>
    <row r="3" spans="1:40">
      <c r="A3" s="99" t="s">
        <v>276</v>
      </c>
      <c r="B3" s="100">
        <v>1</v>
      </c>
      <c r="C3" s="99" t="s">
        <v>274</v>
      </c>
      <c r="D3" s="99" t="s">
        <v>277</v>
      </c>
      <c r="E3" s="34">
        <v>-643508.54</v>
      </c>
      <c r="F3" s="34">
        <v>-641723.35</v>
      </c>
      <c r="G3" s="34">
        <v>-651671.80000000005</v>
      </c>
      <c r="H3" s="34">
        <v>-657878.88</v>
      </c>
      <c r="I3" s="34">
        <v>-668880.85</v>
      </c>
      <c r="J3" s="34">
        <v>-667054.04</v>
      </c>
      <c r="K3" s="34">
        <v>-675293.73</v>
      </c>
      <c r="L3" s="34">
        <v>-676577.13</v>
      </c>
      <c r="M3" s="34">
        <v>-666941.06999999995</v>
      </c>
      <c r="N3" s="34">
        <v>-666401.02</v>
      </c>
      <c r="O3" s="34">
        <v>-655811.56000000006</v>
      </c>
      <c r="P3" s="34">
        <v>-647725.43999999994</v>
      </c>
      <c r="Q3" s="34">
        <v>-652136.1</v>
      </c>
      <c r="R3" s="34">
        <v>-664798.23</v>
      </c>
      <c r="S3" s="34">
        <v>-668892.57999999996</v>
      </c>
      <c r="T3" s="34">
        <v>-659883.84</v>
      </c>
      <c r="U3" s="34">
        <v>-676852</v>
      </c>
      <c r="V3" s="34">
        <v>-670412.93000000005</v>
      </c>
      <c r="W3" s="34">
        <v>-683042.38</v>
      </c>
      <c r="X3" s="34">
        <v>-682947.53</v>
      </c>
      <c r="Y3" s="34">
        <v>-691370.79</v>
      </c>
      <c r="Z3" s="34">
        <v>-687079.12</v>
      </c>
      <c r="AA3" s="34">
        <v>-691448.78</v>
      </c>
      <c r="AB3" s="34">
        <v>-694109.52</v>
      </c>
      <c r="AC3" s="34">
        <v>-694052.46</v>
      </c>
      <c r="AD3" s="34">
        <v>-704211.13</v>
      </c>
      <c r="AE3" s="34">
        <v>-712967.13</v>
      </c>
      <c r="AF3" s="34">
        <v>-715280.05</v>
      </c>
      <c r="AG3" s="34">
        <v>-715221.24</v>
      </c>
      <c r="AH3" s="34">
        <v>-724800.17</v>
      </c>
      <c r="AI3" s="34">
        <v>-728274.56</v>
      </c>
      <c r="AJ3" s="34">
        <v>-731078.68</v>
      </c>
      <c r="AK3" s="34">
        <v>-740463.93</v>
      </c>
      <c r="AL3" s="34">
        <v>-735137.92</v>
      </c>
      <c r="AM3" s="34">
        <v>-724978.75</v>
      </c>
      <c r="AN3" s="34">
        <v>-731191.07206722698</v>
      </c>
    </row>
    <row r="4" spans="1:40">
      <c r="A4" s="99" t="s">
        <v>278</v>
      </c>
      <c r="B4" s="100">
        <v>1</v>
      </c>
      <c r="C4" s="99" t="s">
        <v>274</v>
      </c>
      <c r="D4" s="99" t="s">
        <v>279</v>
      </c>
      <c r="E4" s="34">
        <v>-736956.86</v>
      </c>
      <c r="F4" s="34">
        <v>-742564.19</v>
      </c>
      <c r="G4" s="34">
        <v>-741847.84</v>
      </c>
      <c r="H4" s="34">
        <v>-750265.86</v>
      </c>
      <c r="I4" s="34">
        <v>-743749.56</v>
      </c>
      <c r="J4" s="34">
        <v>-741127.46</v>
      </c>
      <c r="K4" s="34">
        <v>-725653.33</v>
      </c>
      <c r="L4" s="34">
        <v>-721585.89</v>
      </c>
      <c r="M4" s="34">
        <v>-730410.62</v>
      </c>
      <c r="N4" s="34">
        <v>-744467.45</v>
      </c>
      <c r="O4" s="34">
        <v>-737059.53</v>
      </c>
      <c r="P4" s="34">
        <v>-743986.47</v>
      </c>
      <c r="Q4" s="34">
        <v>-742590.27</v>
      </c>
      <c r="R4" s="34">
        <v>-743536.18</v>
      </c>
      <c r="S4" s="34">
        <v>-760533.7</v>
      </c>
      <c r="T4" s="34">
        <v>-766712.75</v>
      </c>
      <c r="U4" s="34">
        <v>-762707.49</v>
      </c>
      <c r="V4" s="34">
        <v>-766472.49</v>
      </c>
      <c r="W4" s="34">
        <v>-774987.37</v>
      </c>
      <c r="X4" s="34">
        <v>-771000.41</v>
      </c>
      <c r="Y4" s="34">
        <v>-774532.57</v>
      </c>
      <c r="Z4" s="34">
        <v>-763782.02</v>
      </c>
      <c r="AA4" s="34">
        <v>-762307.28</v>
      </c>
      <c r="AB4" s="34">
        <v>-764134.27</v>
      </c>
      <c r="AC4" s="34">
        <v>-763430.25</v>
      </c>
      <c r="AD4" s="34">
        <v>-766461.9</v>
      </c>
      <c r="AE4" s="34">
        <v>-760851.56</v>
      </c>
      <c r="AF4" s="34">
        <v>-751500.42</v>
      </c>
      <c r="AG4" s="34">
        <v>-737400.4</v>
      </c>
      <c r="AH4" s="34">
        <v>-743466.42</v>
      </c>
      <c r="AI4" s="34">
        <v>-740528.17</v>
      </c>
      <c r="AJ4" s="34">
        <v>-745527.94</v>
      </c>
      <c r="AK4" s="34">
        <v>-752770.61</v>
      </c>
      <c r="AL4" s="34">
        <v>-745590.73</v>
      </c>
      <c r="AM4" s="34">
        <v>-749975.46</v>
      </c>
      <c r="AN4" s="34">
        <v>-759557.94569747895</v>
      </c>
    </row>
    <row r="5" spans="1:40">
      <c r="A5" s="99" t="s">
        <v>280</v>
      </c>
      <c r="B5" s="100">
        <v>1</v>
      </c>
      <c r="C5" s="99" t="s">
        <v>274</v>
      </c>
      <c r="D5" s="99" t="s">
        <v>281</v>
      </c>
      <c r="E5" s="34">
        <v>-258873.89</v>
      </c>
      <c r="F5" s="34">
        <v>-255821.77</v>
      </c>
      <c r="G5" s="34">
        <v>-260361.99</v>
      </c>
      <c r="H5" s="34">
        <v>-256002.54</v>
      </c>
      <c r="I5" s="34">
        <v>-252359.45</v>
      </c>
      <c r="J5" s="34">
        <v>-261461.29</v>
      </c>
      <c r="K5" s="34">
        <v>-253613.89</v>
      </c>
      <c r="L5" s="34">
        <v>-256305.58</v>
      </c>
      <c r="M5" s="34">
        <v>-256432.39</v>
      </c>
      <c r="N5" s="34">
        <v>-254553.33</v>
      </c>
      <c r="O5" s="34">
        <v>-259258.01</v>
      </c>
      <c r="P5" s="34">
        <v>-266677.71000000002</v>
      </c>
      <c r="Q5" s="34">
        <v>-257601.16</v>
      </c>
      <c r="R5" s="34">
        <v>-259719.39</v>
      </c>
      <c r="S5" s="34">
        <v>-259863.3</v>
      </c>
      <c r="T5" s="34">
        <v>-256018.03</v>
      </c>
      <c r="U5" s="34">
        <v>-259882.2</v>
      </c>
      <c r="V5" s="34">
        <v>-257752.19</v>
      </c>
      <c r="W5" s="34">
        <v>-247387.88</v>
      </c>
      <c r="X5" s="34">
        <v>-240447.71</v>
      </c>
      <c r="Y5" s="34">
        <v>-246264.24</v>
      </c>
      <c r="Z5" s="34">
        <v>-240930.14</v>
      </c>
      <c r="AA5" s="34">
        <v>-239486.58</v>
      </c>
      <c r="AB5" s="34">
        <v>-239215.5</v>
      </c>
      <c r="AC5" s="34">
        <v>-229450.71</v>
      </c>
      <c r="AD5" s="34">
        <v>-233882.76</v>
      </c>
      <c r="AE5" s="34">
        <v>-226488.12</v>
      </c>
      <c r="AF5" s="34">
        <v>-217999.32</v>
      </c>
      <c r="AG5" s="34">
        <v>-237149.38</v>
      </c>
      <c r="AH5" s="34">
        <v>-233862.66</v>
      </c>
      <c r="AI5" s="34">
        <v>-224878.15</v>
      </c>
      <c r="AJ5" s="34">
        <v>-228249.17</v>
      </c>
      <c r="AK5" s="34">
        <v>-230008.13</v>
      </c>
      <c r="AL5" s="34">
        <v>-227113.29</v>
      </c>
      <c r="AM5" s="34">
        <v>-218310.86</v>
      </c>
      <c r="AN5" s="34">
        <v>-224119.55139495799</v>
      </c>
    </row>
    <row r="6" spans="1:40">
      <c r="A6" s="101"/>
      <c r="B6" s="100"/>
      <c r="C6" s="102" t="s">
        <v>282</v>
      </c>
      <c r="D6" s="101"/>
      <c r="E6" s="35">
        <f>SUBTOTAL(9,E2:E5)</f>
        <v>-2047351.1</v>
      </c>
      <c r="F6" s="35">
        <f>SUBTOTAL(9,F2:F5)</f>
        <v>-2051708.94</v>
      </c>
      <c r="G6" s="35">
        <f>SUBTOTAL(9,G2:G5)</f>
        <v>-2051412.7499999998</v>
      </c>
      <c r="H6" s="35">
        <f>SUBTOTAL(9,H2:H5)</f>
        <v>-2045724.1099999999</v>
      </c>
      <c r="I6" s="35">
        <f>SUBTOTAL(9,I2:I5)</f>
        <v>-2028072.71</v>
      </c>
      <c r="J6" s="35">
        <f>SUBTOTAL(9,J2:J5)</f>
        <v>-2022468.12</v>
      </c>
      <c r="K6" s="35">
        <f>SUBTOTAL(9,K2:K5)</f>
        <v>-2019097.1</v>
      </c>
      <c r="L6" s="35">
        <f>SUBTOTAL(9,L2:L5)</f>
        <v>-2026938.62</v>
      </c>
      <c r="M6" s="35">
        <f>SUBTOTAL(9,M2:M5)</f>
        <v>-2031140.4700000002</v>
      </c>
      <c r="N6" s="35">
        <f>SUBTOTAL(9,N2:N5)</f>
        <v>-2051203.22</v>
      </c>
      <c r="O6" s="35">
        <f>SUBTOTAL(9,O2:O5)</f>
        <v>-2036778.6600000001</v>
      </c>
      <c r="P6" s="35">
        <f>SUBTOTAL(9,P2:P5)</f>
        <v>-2027064.8699999999</v>
      </c>
      <c r="Q6" s="35">
        <f>SUBTOTAL(9,Q2:Q5)</f>
        <v>-2014716.48</v>
      </c>
      <c r="R6" s="35">
        <f>SUBTOTAL(9,R2:R5)</f>
        <v>-2019548.5900000003</v>
      </c>
      <c r="S6" s="35">
        <f>SUBTOTAL(9,S2:S5)</f>
        <v>-2054886.1199999999</v>
      </c>
      <c r="T6" s="35">
        <f>SUBTOTAL(9,T2:T5)</f>
        <v>-2058493.75</v>
      </c>
      <c r="U6" s="35">
        <f>SUBTOTAL(9,U2:U5)</f>
        <v>-2056845.6099999999</v>
      </c>
      <c r="V6" s="35">
        <f>SUBTOTAL(9,V2:V5)</f>
        <v>-2064462.12</v>
      </c>
      <c r="W6" s="35">
        <f>SUBTOTAL(9,W2:W5)</f>
        <v>-2077216.04</v>
      </c>
      <c r="X6" s="35">
        <f>SUBTOTAL(9,X2:X5)</f>
        <v>-2067690.54</v>
      </c>
      <c r="Y6" s="35">
        <f>SUBTOTAL(9,Y2:Y5)</f>
        <v>-2085976.6300000001</v>
      </c>
      <c r="Z6" s="35">
        <f>SUBTOTAL(9,Z2:Z5)</f>
        <v>-2071148.37</v>
      </c>
      <c r="AA6" s="35">
        <f>SUBTOTAL(9,AA2:AA5)</f>
        <v>-2073938.78</v>
      </c>
      <c r="AB6" s="35">
        <f>SUBTOTAL(9,AB2:AB5)</f>
        <v>-2075409.79</v>
      </c>
      <c r="AC6" s="35">
        <f>SUBTOTAL(9,AC2:AC5)</f>
        <v>-2054458.5899999999</v>
      </c>
      <c r="AD6" s="35">
        <f>SUBTOTAL(9,AD2:AD5)</f>
        <v>-2059495.34</v>
      </c>
      <c r="AE6" s="35">
        <f>SUBTOTAL(9,AE2:AE5)</f>
        <v>-2068826.0300000003</v>
      </c>
      <c r="AF6" s="35">
        <f>SUBTOTAL(9,AF2:AF5)</f>
        <v>-2048566.8</v>
      </c>
      <c r="AG6" s="35">
        <f>SUBTOTAL(9,AG2:AG5)</f>
        <v>-2061072.46</v>
      </c>
      <c r="AH6" s="35">
        <f>SUBTOTAL(9,AH2:AH5)</f>
        <v>-2069350.32</v>
      </c>
      <c r="AI6" s="35">
        <f>SUBTOTAL(9,AI2:AI5)</f>
        <v>-2067290.06</v>
      </c>
      <c r="AJ6" s="35">
        <f>SUBTOTAL(9,AJ2:AJ5)</f>
        <v>-2080880.5299999998</v>
      </c>
      <c r="AK6" s="35">
        <f>SUBTOTAL(9,AK2:AK5)</f>
        <v>-2105109.33</v>
      </c>
      <c r="AL6" s="35">
        <f>SUBTOTAL(9,AL2:AL5)</f>
        <v>-2092322.75</v>
      </c>
      <c r="AM6" s="35">
        <f>SUBTOTAL(9,AM2:AM5)</f>
        <v>-2074043.4</v>
      </c>
      <c r="AN6" s="35">
        <f>SUBTOTAL(9,AN2:AN5)</f>
        <v>-2083712.025747899</v>
      </c>
    </row>
    <row r="7" spans="1:40">
      <c r="A7" s="99" t="s">
        <v>283</v>
      </c>
      <c r="B7" s="100">
        <v>1</v>
      </c>
      <c r="C7" s="99" t="s">
        <v>284</v>
      </c>
      <c r="D7" s="99" t="s">
        <v>285</v>
      </c>
      <c r="E7" s="34">
        <v>-4643.3999999999996</v>
      </c>
      <c r="F7" s="34">
        <v>-4394.49</v>
      </c>
      <c r="G7" s="34">
        <v>-3783.32</v>
      </c>
      <c r="H7" s="34">
        <v>-4625.0200000000004</v>
      </c>
      <c r="I7" s="34">
        <v>-5831.19</v>
      </c>
      <c r="J7" s="34">
        <v>-6211.5</v>
      </c>
      <c r="K7" s="34">
        <v>-6370.96</v>
      </c>
      <c r="L7" s="34">
        <v>-6388.76</v>
      </c>
      <c r="M7" s="34">
        <v>-5658.83</v>
      </c>
      <c r="N7" s="34">
        <v>-6401.02</v>
      </c>
      <c r="O7" s="34">
        <v>-7280.14</v>
      </c>
      <c r="P7" s="34">
        <v>-7059.24</v>
      </c>
      <c r="Q7" s="34">
        <v>-5837.74</v>
      </c>
      <c r="R7" s="34">
        <v>-6514.47</v>
      </c>
      <c r="S7" s="34">
        <v>-4789.45</v>
      </c>
      <c r="T7" s="34">
        <v>-6139.9</v>
      </c>
      <c r="U7" s="34">
        <v>-7056.78</v>
      </c>
      <c r="V7" s="34">
        <v>-8007.92</v>
      </c>
      <c r="W7" s="34">
        <v>-8829.74</v>
      </c>
      <c r="X7" s="34">
        <v>-9193.89</v>
      </c>
      <c r="Y7" s="34">
        <v>-9506.2000000000007</v>
      </c>
      <c r="Z7" s="34">
        <v>-8349.11</v>
      </c>
      <c r="AA7" s="34">
        <v>-7978.27</v>
      </c>
      <c r="AB7" s="34">
        <v>-8624.3700000000008</v>
      </c>
      <c r="AC7" s="34">
        <v>-8493.64</v>
      </c>
      <c r="AD7" s="34">
        <v>-8623.06</v>
      </c>
      <c r="AE7" s="34">
        <v>-8298.17</v>
      </c>
      <c r="AF7" s="34">
        <v>-9365.49</v>
      </c>
      <c r="AG7" s="34">
        <v>-8582.2900000000009</v>
      </c>
      <c r="AH7" s="34">
        <v>-7765.51</v>
      </c>
      <c r="AI7" s="34">
        <v>-7301.44</v>
      </c>
      <c r="AJ7" s="34">
        <v>-7763.09</v>
      </c>
      <c r="AK7" s="34">
        <v>-7541.37</v>
      </c>
      <c r="AL7" s="34">
        <v>-6706.2</v>
      </c>
      <c r="AM7" s="34">
        <v>-6361.5</v>
      </c>
      <c r="AN7" s="34">
        <v>-8840.7351932773108</v>
      </c>
    </row>
    <row r="8" spans="1:40">
      <c r="A8" s="99" t="s">
        <v>286</v>
      </c>
      <c r="B8" s="100">
        <v>1</v>
      </c>
      <c r="C8" s="99" t="s">
        <v>284</v>
      </c>
      <c r="D8" s="99" t="s">
        <v>287</v>
      </c>
      <c r="E8" s="34">
        <v>-78546.429999999993</v>
      </c>
      <c r="F8" s="34">
        <v>-78333.990000000005</v>
      </c>
      <c r="G8" s="34">
        <v>-77621.149999999994</v>
      </c>
      <c r="H8" s="34">
        <v>-76515.009999999995</v>
      </c>
      <c r="I8" s="34">
        <v>-75701.31</v>
      </c>
      <c r="J8" s="34">
        <v>-75253.399999999994</v>
      </c>
      <c r="K8" s="34">
        <v>-74993.399999999994</v>
      </c>
      <c r="L8" s="34">
        <v>-76151.649999999994</v>
      </c>
      <c r="M8" s="34">
        <v>-75079.990000000005</v>
      </c>
      <c r="N8" s="34">
        <v>-75502.13</v>
      </c>
      <c r="O8" s="34">
        <v>-74522.31</v>
      </c>
      <c r="P8" s="34">
        <v>-73748.800000000003</v>
      </c>
      <c r="Q8" s="34">
        <v>-72965.990000000005</v>
      </c>
      <c r="R8" s="34">
        <v>-72618.89</v>
      </c>
      <c r="S8" s="34">
        <v>-73229.070000000007</v>
      </c>
      <c r="T8" s="34">
        <v>-72064.639999999999</v>
      </c>
      <c r="U8" s="34">
        <v>-71943.429999999993</v>
      </c>
      <c r="V8" s="34">
        <v>-72993.94</v>
      </c>
      <c r="W8" s="34">
        <v>-72958.47</v>
      </c>
      <c r="X8" s="34">
        <v>-73861.56</v>
      </c>
      <c r="Y8" s="34">
        <v>-72211.31</v>
      </c>
      <c r="Z8" s="34">
        <v>-72769.53</v>
      </c>
      <c r="AA8" s="34">
        <v>-73355.399999999994</v>
      </c>
      <c r="AB8" s="34">
        <v>-74068.89</v>
      </c>
      <c r="AC8" s="34">
        <v>-74064.39</v>
      </c>
      <c r="AD8" s="34">
        <v>-74843.320000000007</v>
      </c>
      <c r="AE8" s="34">
        <v>-74958.33</v>
      </c>
      <c r="AF8" s="34">
        <v>-75166.97</v>
      </c>
      <c r="AG8" s="34">
        <v>-75772.56</v>
      </c>
      <c r="AH8" s="34">
        <v>-75894.45</v>
      </c>
      <c r="AI8" s="34">
        <v>-75849.66</v>
      </c>
      <c r="AJ8" s="34">
        <v>-74846.52</v>
      </c>
      <c r="AK8" s="34">
        <v>-75727.16</v>
      </c>
      <c r="AL8" s="34">
        <v>-74945.72</v>
      </c>
      <c r="AM8" s="34">
        <v>-74247.27</v>
      </c>
      <c r="AN8" s="34">
        <v>-73787.830974789904</v>
      </c>
    </row>
    <row r="9" spans="1:40">
      <c r="A9" s="99" t="s">
        <v>288</v>
      </c>
      <c r="B9" s="100">
        <v>1</v>
      </c>
      <c r="C9" s="99" t="s">
        <v>284</v>
      </c>
      <c r="D9" s="99" t="s">
        <v>289</v>
      </c>
      <c r="E9" s="34">
        <v>-64113.09</v>
      </c>
      <c r="F9" s="34">
        <v>-65321.31</v>
      </c>
      <c r="G9" s="34">
        <v>-65777.320000000007</v>
      </c>
      <c r="H9" s="34">
        <v>-66864.31</v>
      </c>
      <c r="I9" s="34">
        <v>-65358.77</v>
      </c>
      <c r="J9" s="34">
        <v>-64586.39</v>
      </c>
      <c r="K9" s="34">
        <v>-64093.05</v>
      </c>
      <c r="L9" s="34">
        <v>-62777.23</v>
      </c>
      <c r="M9" s="34">
        <v>-62206.44</v>
      </c>
      <c r="N9" s="34">
        <v>-62471.39</v>
      </c>
      <c r="O9" s="34">
        <v>-63174.49</v>
      </c>
      <c r="P9" s="34">
        <v>-61807.09</v>
      </c>
      <c r="Q9" s="34">
        <v>-62290.05</v>
      </c>
      <c r="R9" s="34">
        <v>-63509.49</v>
      </c>
      <c r="S9" s="34">
        <v>-64141.599999999999</v>
      </c>
      <c r="T9" s="34">
        <v>-64422.400000000001</v>
      </c>
      <c r="U9" s="34">
        <v>-65138.23</v>
      </c>
      <c r="V9" s="34">
        <v>-64759.26</v>
      </c>
      <c r="W9" s="34">
        <v>-65317.09</v>
      </c>
      <c r="X9" s="34">
        <v>-65508.94</v>
      </c>
      <c r="Y9" s="34">
        <v>-66519.86</v>
      </c>
      <c r="Z9" s="34">
        <v>-66562.09</v>
      </c>
      <c r="AA9" s="34">
        <v>-65231.79</v>
      </c>
      <c r="AB9" s="34">
        <v>-65030.76</v>
      </c>
      <c r="AC9" s="34">
        <v>-65163.23</v>
      </c>
      <c r="AD9" s="34">
        <v>-65903.19</v>
      </c>
      <c r="AE9" s="34">
        <v>-65300.32</v>
      </c>
      <c r="AF9" s="34">
        <v>-63999.83</v>
      </c>
      <c r="AG9" s="34">
        <v>-65257.35</v>
      </c>
      <c r="AH9" s="34">
        <v>-65779.8</v>
      </c>
      <c r="AI9" s="34">
        <v>-66598.149999999994</v>
      </c>
      <c r="AJ9" s="34">
        <v>-67464.289999999994</v>
      </c>
      <c r="AK9" s="34">
        <v>-67599.759999999995</v>
      </c>
      <c r="AL9" s="34">
        <v>-66693.19</v>
      </c>
      <c r="AM9" s="34">
        <v>-64869.86</v>
      </c>
      <c r="AN9" s="34">
        <v>-66168.658722689099</v>
      </c>
    </row>
    <row r="10" spans="1:40">
      <c r="A10" s="99" t="s">
        <v>290</v>
      </c>
      <c r="B10" s="100">
        <v>1</v>
      </c>
      <c r="C10" s="99" t="s">
        <v>284</v>
      </c>
      <c r="D10" s="99" t="s">
        <v>291</v>
      </c>
      <c r="E10" s="34">
        <v>-22335.31</v>
      </c>
      <c r="F10" s="34">
        <v>-21854.1</v>
      </c>
      <c r="G10" s="34">
        <v>-21819.439999999999</v>
      </c>
      <c r="H10" s="34">
        <v>-20338.13</v>
      </c>
      <c r="I10" s="34">
        <v>-22040.639999999999</v>
      </c>
      <c r="J10" s="34">
        <v>-21006.49</v>
      </c>
      <c r="K10" s="34">
        <v>-19918.07</v>
      </c>
      <c r="L10" s="34">
        <v>-20020.759999999998</v>
      </c>
      <c r="M10" s="34">
        <v>-20202.88</v>
      </c>
      <c r="N10" s="34">
        <v>-20570.87</v>
      </c>
      <c r="O10" s="34">
        <v>-20153.09</v>
      </c>
      <c r="P10" s="34">
        <v>-20858.54</v>
      </c>
      <c r="Q10" s="34">
        <v>-20786.34</v>
      </c>
      <c r="R10" s="34">
        <v>-21842.2</v>
      </c>
      <c r="S10" s="34">
        <v>-22144.62</v>
      </c>
      <c r="T10" s="34">
        <v>-23276.52</v>
      </c>
      <c r="U10" s="34">
        <v>-23394.58</v>
      </c>
      <c r="V10" s="34">
        <v>-22713.200000000001</v>
      </c>
      <c r="W10" s="34">
        <v>-22585.99</v>
      </c>
      <c r="X10" s="34">
        <v>-22907.63</v>
      </c>
      <c r="Y10" s="34">
        <v>-22498.98</v>
      </c>
      <c r="Z10" s="34">
        <v>-22941.75</v>
      </c>
      <c r="AA10" s="34">
        <v>-22905.439999999999</v>
      </c>
      <c r="AB10" s="34">
        <v>-23390.41</v>
      </c>
      <c r="AC10" s="34">
        <v>-23035.55</v>
      </c>
      <c r="AD10" s="34">
        <v>-23653.42</v>
      </c>
      <c r="AE10" s="34">
        <v>-22498.52</v>
      </c>
      <c r="AF10" s="34">
        <v>-21547.72</v>
      </c>
      <c r="AG10" s="34">
        <v>-22228.43</v>
      </c>
      <c r="AH10" s="34">
        <v>-23046.63</v>
      </c>
      <c r="AI10" s="34">
        <v>-23472.85</v>
      </c>
      <c r="AJ10" s="34">
        <v>-25051.72</v>
      </c>
      <c r="AK10" s="34">
        <v>-25187.61</v>
      </c>
      <c r="AL10" s="34">
        <v>-24516.33</v>
      </c>
      <c r="AM10" s="34">
        <v>-23640.26</v>
      </c>
      <c r="AN10" s="34">
        <v>-24113.2356302521</v>
      </c>
    </row>
    <row r="11" spans="1:40">
      <c r="A11" s="101"/>
      <c r="B11" s="100"/>
      <c r="C11" s="103" t="s">
        <v>292</v>
      </c>
      <c r="D11" s="101"/>
      <c r="E11" s="35">
        <f>SUBTOTAL(9,E7:E10)</f>
        <v>-169638.22999999998</v>
      </c>
      <c r="F11" s="35">
        <f>SUBTOTAL(9,F7:F10)</f>
        <v>-169903.89</v>
      </c>
      <c r="G11" s="35">
        <f>SUBTOTAL(9,G7:G10)</f>
        <v>-169001.23</v>
      </c>
      <c r="H11" s="35">
        <f>SUBTOTAL(9,H7:H10)</f>
        <v>-168342.47</v>
      </c>
      <c r="I11" s="35">
        <f>SUBTOTAL(9,I7:I10)</f>
        <v>-168931.90999999997</v>
      </c>
      <c r="J11" s="35">
        <f>SUBTOTAL(9,J7:J10)</f>
        <v>-167057.77999999997</v>
      </c>
      <c r="K11" s="35">
        <f>SUBTOTAL(9,K7:K10)</f>
        <v>-165375.48000000001</v>
      </c>
      <c r="L11" s="35">
        <f>SUBTOTAL(9,L7:L10)</f>
        <v>-165338.4</v>
      </c>
      <c r="M11" s="35">
        <f>SUBTOTAL(9,M7:M10)</f>
        <v>-163148.14000000001</v>
      </c>
      <c r="N11" s="35">
        <f>SUBTOTAL(9,N7:N10)</f>
        <v>-164945.41</v>
      </c>
      <c r="O11" s="35">
        <f>SUBTOTAL(9,O7:O10)</f>
        <v>-165130.03</v>
      </c>
      <c r="P11" s="35">
        <f>SUBTOTAL(9,P7:P10)</f>
        <v>-163473.67000000001</v>
      </c>
      <c r="Q11" s="35">
        <f>SUBTOTAL(9,Q7:Q10)</f>
        <v>-161880.12000000002</v>
      </c>
      <c r="R11" s="35">
        <f>SUBTOTAL(9,R7:R10)</f>
        <v>-164485.05000000002</v>
      </c>
      <c r="S11" s="35">
        <f>SUBTOTAL(9,S7:S10)</f>
        <v>-164304.74</v>
      </c>
      <c r="T11" s="35">
        <f>SUBTOTAL(9,T7:T10)</f>
        <v>-165903.46</v>
      </c>
      <c r="U11" s="35">
        <f>SUBTOTAL(9,U7:U10)</f>
        <v>-167533.02000000002</v>
      </c>
      <c r="V11" s="35">
        <f>SUBTOTAL(9,V7:V10)</f>
        <v>-168474.32</v>
      </c>
      <c r="W11" s="35">
        <f>SUBTOTAL(9,W7:W10)</f>
        <v>-169691.28999999998</v>
      </c>
      <c r="X11" s="35">
        <f>SUBTOTAL(9,X7:X10)</f>
        <v>-171472.02000000002</v>
      </c>
      <c r="Y11" s="35">
        <f>SUBTOTAL(9,Y7:Y10)</f>
        <v>-170736.35</v>
      </c>
      <c r="Z11" s="35">
        <f>SUBTOTAL(9,Z7:Z10)</f>
        <v>-170622.47999999998</v>
      </c>
      <c r="AA11" s="35">
        <f>SUBTOTAL(9,AA7:AA10)</f>
        <v>-169470.9</v>
      </c>
      <c r="AB11" s="35">
        <f>SUBTOTAL(9,AB7:AB10)</f>
        <v>-171114.43</v>
      </c>
      <c r="AC11" s="35">
        <f>SUBTOTAL(9,AC7:AC10)</f>
        <v>-170756.81</v>
      </c>
      <c r="AD11" s="35">
        <f>SUBTOTAL(9,AD7:AD10)</f>
        <v>-173022.99</v>
      </c>
      <c r="AE11" s="35">
        <f>SUBTOTAL(9,AE7:AE10)</f>
        <v>-171055.34</v>
      </c>
      <c r="AF11" s="35">
        <f>SUBTOTAL(9,AF7:AF10)</f>
        <v>-170080.01</v>
      </c>
      <c r="AG11" s="35">
        <f>SUBTOTAL(9,AG7:AG10)</f>
        <v>-171840.63</v>
      </c>
      <c r="AH11" s="35">
        <f>SUBTOTAL(9,AH7:AH10)</f>
        <v>-172486.39</v>
      </c>
      <c r="AI11" s="35">
        <f>SUBTOTAL(9,AI7:AI10)</f>
        <v>-173222.1</v>
      </c>
      <c r="AJ11" s="35">
        <f>SUBTOTAL(9,AJ7:AJ10)</f>
        <v>-175125.62</v>
      </c>
      <c r="AK11" s="35">
        <f>SUBTOTAL(9,AK7:AK10)</f>
        <v>-176055.89999999997</v>
      </c>
      <c r="AL11" s="35">
        <f>SUBTOTAL(9,AL7:AL10)</f>
        <v>-172861.44</v>
      </c>
      <c r="AM11" s="35">
        <f>SUBTOTAL(9,AM7:AM10)</f>
        <v>-169118.89</v>
      </c>
      <c r="AN11" s="35">
        <f>SUBTOTAL(9,AN7:AN10)</f>
        <v>-172910.46052100841</v>
      </c>
    </row>
    <row r="12" spans="1:40">
      <c r="A12" s="99" t="s">
        <v>293</v>
      </c>
      <c r="B12" s="100">
        <v>1</v>
      </c>
      <c r="C12" s="99" t="s">
        <v>294</v>
      </c>
      <c r="D12" s="99" t="s">
        <v>295</v>
      </c>
      <c r="E12" s="34">
        <v>-13541.67</v>
      </c>
      <c r="F12" s="34">
        <v>-13997.99</v>
      </c>
      <c r="G12" s="34">
        <v>-14198.33</v>
      </c>
      <c r="H12" s="34">
        <v>-13785.61</v>
      </c>
      <c r="I12" s="34">
        <v>-14328.08</v>
      </c>
      <c r="J12" s="34">
        <v>-14507.06</v>
      </c>
      <c r="K12" s="34">
        <v>-14300.97</v>
      </c>
      <c r="L12" s="34">
        <v>-14029.6</v>
      </c>
      <c r="M12" s="34">
        <v>-14641.22</v>
      </c>
      <c r="N12" s="34">
        <v>-15057.55</v>
      </c>
      <c r="O12" s="34">
        <v>-15267.28</v>
      </c>
      <c r="P12" s="34">
        <v>-13930.48</v>
      </c>
      <c r="Q12" s="34">
        <v>-13106.01</v>
      </c>
      <c r="R12" s="34">
        <v>-14213.34</v>
      </c>
      <c r="S12" s="34">
        <v>-13562.84</v>
      </c>
      <c r="T12" s="34">
        <v>-14183.83</v>
      </c>
      <c r="U12" s="34">
        <v>-13790.68</v>
      </c>
      <c r="V12" s="34">
        <v>-14543.11</v>
      </c>
      <c r="W12" s="34">
        <v>-14997.93</v>
      </c>
      <c r="X12" s="34">
        <v>-14382.81</v>
      </c>
      <c r="Y12" s="34">
        <v>-14378.28</v>
      </c>
      <c r="Z12" s="34">
        <v>-14463.8</v>
      </c>
      <c r="AA12" s="34">
        <v>-14121.83</v>
      </c>
      <c r="AB12" s="34">
        <v>-14870.76</v>
      </c>
      <c r="AC12" s="34">
        <v>-15026.6</v>
      </c>
      <c r="AD12" s="34">
        <v>-14949.17</v>
      </c>
      <c r="AE12" s="34">
        <v>-13887.25</v>
      </c>
      <c r="AF12" s="34">
        <v>-14099.57</v>
      </c>
      <c r="AG12" s="34">
        <v>-15071.32</v>
      </c>
      <c r="AH12" s="34">
        <v>-15653.17</v>
      </c>
      <c r="AI12" s="34">
        <v>-16615.79</v>
      </c>
      <c r="AJ12" s="34">
        <v>-16564.71</v>
      </c>
      <c r="AK12" s="34">
        <v>-15120.18</v>
      </c>
      <c r="AL12" s="34">
        <v>-13439.67</v>
      </c>
      <c r="AM12" s="34">
        <v>-13169.62</v>
      </c>
      <c r="AN12" s="34">
        <v>-14938.337092436999</v>
      </c>
    </row>
    <row r="13" spans="1:40">
      <c r="A13" s="99" t="s">
        <v>296</v>
      </c>
      <c r="B13" s="100">
        <v>1</v>
      </c>
      <c r="C13" s="99" t="s">
        <v>294</v>
      </c>
      <c r="D13" s="99" t="s">
        <v>297</v>
      </c>
      <c r="E13" s="34">
        <v>-145905.91</v>
      </c>
      <c r="F13" s="34">
        <v>-146071.19</v>
      </c>
      <c r="G13" s="34">
        <v>-145481.15</v>
      </c>
      <c r="H13" s="34">
        <v>-144574.56</v>
      </c>
      <c r="I13" s="34">
        <v>-146158.5</v>
      </c>
      <c r="J13" s="34">
        <v>-144889.28</v>
      </c>
      <c r="K13" s="34">
        <v>-146630.06</v>
      </c>
      <c r="L13" s="34">
        <v>-146981.71</v>
      </c>
      <c r="M13" s="34">
        <v>-148673.53</v>
      </c>
      <c r="N13" s="34">
        <v>-148549.74</v>
      </c>
      <c r="O13" s="34">
        <v>-147968.89000000001</v>
      </c>
      <c r="P13" s="34">
        <v>-146353.51</v>
      </c>
      <c r="Q13" s="34">
        <v>-145546.91</v>
      </c>
      <c r="R13" s="34">
        <v>-144629.48000000001</v>
      </c>
      <c r="S13" s="34">
        <v>-144251.6</v>
      </c>
      <c r="T13" s="34">
        <v>-142769.59</v>
      </c>
      <c r="U13" s="34">
        <v>-143827.68</v>
      </c>
      <c r="V13" s="34">
        <v>-144674.51999999999</v>
      </c>
      <c r="W13" s="34">
        <v>-144930.23999999999</v>
      </c>
      <c r="X13" s="34">
        <v>-145085.35999999999</v>
      </c>
      <c r="Y13" s="34">
        <v>-143247.85</v>
      </c>
      <c r="Z13" s="34">
        <v>-142504.59</v>
      </c>
      <c r="AA13" s="34">
        <v>-142485.72</v>
      </c>
      <c r="AB13" s="34">
        <v>-142043.54</v>
      </c>
      <c r="AC13" s="34">
        <v>-143304.6</v>
      </c>
      <c r="AD13" s="34">
        <v>-144212.49</v>
      </c>
      <c r="AE13" s="34">
        <v>-145262.15</v>
      </c>
      <c r="AF13" s="34">
        <v>-146405.15</v>
      </c>
      <c r="AG13" s="34">
        <v>-146811.98000000001</v>
      </c>
      <c r="AH13" s="34">
        <v>-146523.6</v>
      </c>
      <c r="AI13" s="34">
        <v>-146030.21</v>
      </c>
      <c r="AJ13" s="34">
        <v>-145829.98000000001</v>
      </c>
      <c r="AK13" s="34">
        <v>-145370.23999999999</v>
      </c>
      <c r="AL13" s="34">
        <v>-144267.34</v>
      </c>
      <c r="AM13" s="34">
        <v>-145231.35</v>
      </c>
      <c r="AN13" s="34">
        <v>-144459.73228571401</v>
      </c>
    </row>
    <row r="14" spans="1:40">
      <c r="A14" s="99" t="s">
        <v>298</v>
      </c>
      <c r="B14" s="100">
        <v>1</v>
      </c>
      <c r="C14" s="99" t="s">
        <v>294</v>
      </c>
      <c r="D14" s="99" t="s">
        <v>299</v>
      </c>
      <c r="E14" s="34">
        <v>-282819.17</v>
      </c>
      <c r="F14" s="34">
        <v>-283050.57</v>
      </c>
      <c r="G14" s="34">
        <v>-283506.42</v>
      </c>
      <c r="H14" s="34">
        <v>-284220.01</v>
      </c>
      <c r="I14" s="34">
        <v>-284782.32</v>
      </c>
      <c r="J14" s="34">
        <v>-284541.55</v>
      </c>
      <c r="K14" s="34">
        <v>-283824.03000000003</v>
      </c>
      <c r="L14" s="34">
        <v>-283635.5</v>
      </c>
      <c r="M14" s="34">
        <v>-282487.14</v>
      </c>
      <c r="N14" s="34">
        <v>-283231.58</v>
      </c>
      <c r="O14" s="34">
        <v>-283356.59999999998</v>
      </c>
      <c r="P14" s="34">
        <v>-283432.69</v>
      </c>
      <c r="Q14" s="34">
        <v>-283983.53999999998</v>
      </c>
      <c r="R14" s="34">
        <v>-283940.06</v>
      </c>
      <c r="S14" s="34">
        <v>-285254.82</v>
      </c>
      <c r="T14" s="34">
        <v>-285882.62</v>
      </c>
      <c r="U14" s="34">
        <v>-285653.86</v>
      </c>
      <c r="V14" s="34">
        <v>-286184.69</v>
      </c>
      <c r="W14" s="34">
        <v>-284476.28000000003</v>
      </c>
      <c r="X14" s="34">
        <v>-283317.3</v>
      </c>
      <c r="Y14" s="34">
        <v>-283405.86</v>
      </c>
      <c r="Z14" s="34">
        <v>-284511.71999999997</v>
      </c>
      <c r="AA14" s="34">
        <v>-284853.68</v>
      </c>
      <c r="AB14" s="34">
        <v>-284279.21999999997</v>
      </c>
      <c r="AC14" s="34">
        <v>-283401.90000000002</v>
      </c>
      <c r="AD14" s="34">
        <v>-282899.78000000003</v>
      </c>
      <c r="AE14" s="34">
        <v>-281932.27</v>
      </c>
      <c r="AF14" s="34">
        <v>-282089.32</v>
      </c>
      <c r="AG14" s="34">
        <v>-283673.96000000002</v>
      </c>
      <c r="AH14" s="34">
        <v>-282308.77</v>
      </c>
      <c r="AI14" s="34">
        <v>-282650.58</v>
      </c>
      <c r="AJ14" s="34">
        <v>-283079.2</v>
      </c>
      <c r="AK14" s="34">
        <v>-282988.51</v>
      </c>
      <c r="AL14" s="34">
        <v>-283228.24</v>
      </c>
      <c r="AM14" s="34">
        <v>-282462.40999999997</v>
      </c>
      <c r="AN14" s="34">
        <v>-283160.89670588198</v>
      </c>
    </row>
    <row r="15" spans="1:40">
      <c r="A15" s="99" t="s">
        <v>300</v>
      </c>
      <c r="B15" s="100">
        <v>1</v>
      </c>
      <c r="C15" s="99" t="s">
        <v>294</v>
      </c>
      <c r="D15" s="99" t="s">
        <v>301</v>
      </c>
      <c r="E15" s="34">
        <v>-87370.54</v>
      </c>
      <c r="F15" s="34">
        <v>-88120.5</v>
      </c>
      <c r="G15" s="34">
        <v>-88848.320000000007</v>
      </c>
      <c r="H15" s="34">
        <v>-89062.34</v>
      </c>
      <c r="I15" s="34">
        <v>-88693.91</v>
      </c>
      <c r="J15" s="34">
        <v>-90188.06</v>
      </c>
      <c r="K15" s="34">
        <v>-91460.53</v>
      </c>
      <c r="L15" s="34">
        <v>-92736.82</v>
      </c>
      <c r="M15" s="34">
        <v>-93227.39</v>
      </c>
      <c r="N15" s="34">
        <v>-94114.27</v>
      </c>
      <c r="O15" s="34">
        <v>-94760.960000000006</v>
      </c>
      <c r="P15" s="34">
        <v>-96536.79</v>
      </c>
      <c r="Q15" s="34">
        <v>-95439.14</v>
      </c>
      <c r="R15" s="34">
        <v>-95169.87</v>
      </c>
      <c r="S15" s="34">
        <v>-94656.42</v>
      </c>
      <c r="T15" s="34">
        <v>-93970</v>
      </c>
      <c r="U15" s="34">
        <v>-93166.83</v>
      </c>
      <c r="V15" s="34">
        <v>-93446.37</v>
      </c>
      <c r="W15" s="34">
        <v>-93290.79</v>
      </c>
      <c r="X15" s="34">
        <v>-93430.91</v>
      </c>
      <c r="Y15" s="34">
        <v>-93536.49</v>
      </c>
      <c r="Z15" s="34">
        <v>-92560.87</v>
      </c>
      <c r="AA15" s="34">
        <v>-94247.92</v>
      </c>
      <c r="AB15" s="34">
        <v>-95117.82</v>
      </c>
      <c r="AC15" s="34">
        <v>-94431.08</v>
      </c>
      <c r="AD15" s="34">
        <v>-94284.7</v>
      </c>
      <c r="AE15" s="34">
        <v>-94210.46</v>
      </c>
      <c r="AF15" s="34">
        <v>-93195.71</v>
      </c>
      <c r="AG15" s="34">
        <v>-93068.84</v>
      </c>
      <c r="AH15" s="34">
        <v>-93330.06</v>
      </c>
      <c r="AI15" s="34">
        <v>-94047.65</v>
      </c>
      <c r="AJ15" s="34">
        <v>-95476.25</v>
      </c>
      <c r="AK15" s="34">
        <v>-95228.82</v>
      </c>
      <c r="AL15" s="34">
        <v>-95039.32</v>
      </c>
      <c r="AM15" s="34">
        <v>-95174.6</v>
      </c>
      <c r="AN15" s="34">
        <v>-95869.436672268901</v>
      </c>
    </row>
    <row r="16" spans="1:40">
      <c r="A16" s="101"/>
      <c r="B16" s="100"/>
      <c r="C16" s="103" t="s">
        <v>302</v>
      </c>
      <c r="D16" s="101"/>
      <c r="E16" s="35">
        <f>SUBTOTAL(9,E12:E15)</f>
        <v>-529637.29</v>
      </c>
      <c r="F16" s="35">
        <f>SUBTOTAL(9,F12:F15)</f>
        <v>-531240.25</v>
      </c>
      <c r="G16" s="35">
        <f>SUBTOTAL(9,G12:G15)</f>
        <v>-532034.22</v>
      </c>
      <c r="H16" s="35">
        <f>SUBTOTAL(9,H12:H15)</f>
        <v>-531642.52</v>
      </c>
      <c r="I16" s="35">
        <f>SUBTOTAL(9,I12:I15)</f>
        <v>-533962.81000000006</v>
      </c>
      <c r="J16" s="35">
        <f>SUBTOTAL(9,J12:J15)</f>
        <v>-534125.94999999995</v>
      </c>
      <c r="K16" s="35">
        <f>SUBTOTAL(9,K12:K15)</f>
        <v>-536215.59000000008</v>
      </c>
      <c r="L16" s="35">
        <f>SUBTOTAL(9,L12:L15)</f>
        <v>-537383.63</v>
      </c>
      <c r="M16" s="35">
        <f>SUBTOTAL(9,M12:M15)</f>
        <v>-539029.28</v>
      </c>
      <c r="N16" s="35">
        <f>SUBTOTAL(9,N12:N15)</f>
        <v>-540953.14</v>
      </c>
      <c r="O16" s="35">
        <f>SUBTOTAL(9,O12:O15)</f>
        <v>-541353.73</v>
      </c>
      <c r="P16" s="35">
        <f>SUBTOTAL(9,P12:P15)</f>
        <v>-540253.47000000009</v>
      </c>
      <c r="Q16" s="35">
        <f>SUBTOTAL(9,Q12:Q15)</f>
        <v>-538075.6</v>
      </c>
      <c r="R16" s="35">
        <f>SUBTOTAL(9,R12:R15)</f>
        <v>-537952.75</v>
      </c>
      <c r="S16" s="35">
        <f>SUBTOTAL(9,S12:S15)</f>
        <v>-537725.68000000005</v>
      </c>
      <c r="T16" s="35">
        <f>SUBTOTAL(9,T12:T15)</f>
        <v>-536806.04</v>
      </c>
      <c r="U16" s="35">
        <f>SUBTOTAL(9,U12:U15)</f>
        <v>-536439.04999999993</v>
      </c>
      <c r="V16" s="35">
        <f>SUBTOTAL(9,V12:V15)</f>
        <v>-538848.68999999994</v>
      </c>
      <c r="W16" s="35">
        <f>SUBTOTAL(9,W12:W15)</f>
        <v>-537695.24</v>
      </c>
      <c r="X16" s="35">
        <f>SUBTOTAL(9,X12:X15)</f>
        <v>-536216.38</v>
      </c>
      <c r="Y16" s="35">
        <f>SUBTOTAL(9,Y12:Y15)</f>
        <v>-534568.48</v>
      </c>
      <c r="Z16" s="35">
        <f>SUBTOTAL(9,Z12:Z15)</f>
        <v>-534040.98</v>
      </c>
      <c r="AA16" s="35">
        <f>SUBTOTAL(9,AA12:AA15)</f>
        <v>-535709.15</v>
      </c>
      <c r="AB16" s="35">
        <f>SUBTOTAL(9,AB12:AB15)</f>
        <v>-536311.34000000008</v>
      </c>
      <c r="AC16" s="35">
        <f>SUBTOTAL(9,AC12:AC15)</f>
        <v>-536164.18000000005</v>
      </c>
      <c r="AD16" s="35">
        <f>SUBTOTAL(9,AD12:AD15)</f>
        <v>-536346.14</v>
      </c>
      <c r="AE16" s="35">
        <f>SUBTOTAL(9,AE12:AE15)</f>
        <v>-535292.13</v>
      </c>
      <c r="AF16" s="35">
        <f>SUBTOTAL(9,AF12:AF15)</f>
        <v>-535789.75</v>
      </c>
      <c r="AG16" s="35">
        <f>SUBTOTAL(9,AG12:AG15)</f>
        <v>-538626.1</v>
      </c>
      <c r="AH16" s="35">
        <f>SUBTOTAL(9,AH12:AH15)</f>
        <v>-537815.60000000009</v>
      </c>
      <c r="AI16" s="35">
        <f>SUBTOTAL(9,AI12:AI15)</f>
        <v>-539344.23</v>
      </c>
      <c r="AJ16" s="35">
        <f>SUBTOTAL(9,AJ12:AJ15)</f>
        <v>-540950.14</v>
      </c>
      <c r="AK16" s="35">
        <f>SUBTOTAL(9,AK12:AK15)</f>
        <v>-538707.75</v>
      </c>
      <c r="AL16" s="35">
        <f>SUBTOTAL(9,AL12:AL15)</f>
        <v>-535974.57000000007</v>
      </c>
      <c r="AM16" s="35">
        <f>SUBTOTAL(9,AM12:AM15)</f>
        <v>-536037.98</v>
      </c>
      <c r="AN16" s="35">
        <f>SUBTOTAL(9,AN12:AN15)</f>
        <v>-538428.40275630192</v>
      </c>
    </row>
    <row r="17" spans="1:40">
      <c r="A17" s="99" t="s">
        <v>303</v>
      </c>
      <c r="B17" s="100">
        <v>1</v>
      </c>
      <c r="C17" s="99" t="s">
        <v>304</v>
      </c>
      <c r="D17" s="99" t="s">
        <v>305</v>
      </c>
      <c r="E17" s="34">
        <v>-2624.74</v>
      </c>
      <c r="F17" s="34">
        <v>-4110.7299999999996</v>
      </c>
      <c r="G17" s="34">
        <v>-5029.49</v>
      </c>
      <c r="H17" s="34">
        <v>-5346.21</v>
      </c>
      <c r="I17" s="34">
        <v>-4874.93</v>
      </c>
      <c r="J17" s="34">
        <v>-4522.46</v>
      </c>
      <c r="K17" s="34">
        <v>-3597.7</v>
      </c>
      <c r="L17" s="34">
        <v>-4556.1499999999996</v>
      </c>
      <c r="M17" s="34">
        <v>-5450.15</v>
      </c>
      <c r="N17" s="34">
        <v>-5937.34</v>
      </c>
      <c r="O17" s="34">
        <v>-4695.87</v>
      </c>
      <c r="P17" s="34">
        <v>-4341.16</v>
      </c>
      <c r="Q17" s="34">
        <v>-4523.3599999999997</v>
      </c>
      <c r="R17" s="34">
        <v>-5187.1899999999996</v>
      </c>
      <c r="S17" s="34">
        <v>-5209.12</v>
      </c>
      <c r="T17" s="34">
        <v>-4004.15</v>
      </c>
      <c r="U17" s="34">
        <v>-4205.09</v>
      </c>
      <c r="V17" s="34">
        <v>-2333.46</v>
      </c>
      <c r="W17" s="34">
        <v>-2443.11</v>
      </c>
      <c r="X17" s="34">
        <v>-2411.2199999999998</v>
      </c>
      <c r="Y17" s="34">
        <v>-2192.59</v>
      </c>
      <c r="Z17" s="34">
        <v>-4022.09</v>
      </c>
      <c r="AA17" s="34">
        <v>-4454.6099999999997</v>
      </c>
      <c r="AB17" s="34">
        <v>-4646.3100000000004</v>
      </c>
      <c r="AC17" s="34">
        <v>-3485.14</v>
      </c>
      <c r="AD17" s="34">
        <v>-2872.82</v>
      </c>
      <c r="AE17" s="34">
        <v>-3204.74</v>
      </c>
      <c r="AF17" s="34">
        <v>-2995.49</v>
      </c>
      <c r="AG17" s="34">
        <v>-1447.81</v>
      </c>
      <c r="AH17" s="34">
        <v>326.31</v>
      </c>
      <c r="AI17" s="34">
        <v>664.31</v>
      </c>
      <c r="AJ17" s="34">
        <v>-385.83</v>
      </c>
      <c r="AK17" s="34">
        <v>-877.5</v>
      </c>
      <c r="AL17" s="34">
        <v>-1533.89</v>
      </c>
      <c r="AM17" s="34">
        <v>-931.53</v>
      </c>
      <c r="AN17" s="34">
        <v>-1129.7401848739501</v>
      </c>
    </row>
    <row r="18" spans="1:40">
      <c r="A18" s="99" t="s">
        <v>306</v>
      </c>
      <c r="B18" s="100">
        <v>1</v>
      </c>
      <c r="C18" s="99" t="s">
        <v>304</v>
      </c>
      <c r="D18" s="99" t="s">
        <v>307</v>
      </c>
      <c r="E18" s="34">
        <v>-26900.17</v>
      </c>
      <c r="F18" s="34">
        <v>-28282.06</v>
      </c>
      <c r="G18" s="34">
        <v>-28136.26</v>
      </c>
      <c r="H18" s="34">
        <v>-28192.07</v>
      </c>
      <c r="I18" s="34">
        <v>-27949.55</v>
      </c>
      <c r="J18" s="34">
        <v>-27675.38</v>
      </c>
      <c r="K18" s="34">
        <v>-27617.43</v>
      </c>
      <c r="L18" s="34">
        <v>-26288.49</v>
      </c>
      <c r="M18" s="34">
        <v>-25251.57</v>
      </c>
      <c r="N18" s="34">
        <v>-25715.89</v>
      </c>
      <c r="O18" s="34">
        <v>-25239.16</v>
      </c>
      <c r="P18" s="34">
        <v>-25177.63</v>
      </c>
      <c r="Q18" s="34">
        <v>-25385.64</v>
      </c>
      <c r="R18" s="34">
        <v>-24223.34</v>
      </c>
      <c r="S18" s="34">
        <v>-24445.71</v>
      </c>
      <c r="T18" s="34">
        <v>-24919.26</v>
      </c>
      <c r="U18" s="34">
        <v>-23800.55</v>
      </c>
      <c r="V18" s="34">
        <v>-23480.25</v>
      </c>
      <c r="W18" s="34">
        <v>-24192.3</v>
      </c>
      <c r="X18" s="34">
        <v>-23334.99</v>
      </c>
      <c r="Y18" s="34">
        <v>-24362.45</v>
      </c>
      <c r="Z18" s="34">
        <v>-24982.47</v>
      </c>
      <c r="AA18" s="34">
        <v>-24161.77</v>
      </c>
      <c r="AB18" s="34">
        <v>-22850.05</v>
      </c>
      <c r="AC18" s="34">
        <v>-21660.77</v>
      </c>
      <c r="AD18" s="34">
        <v>-21749.71</v>
      </c>
      <c r="AE18" s="34">
        <v>-23309.25</v>
      </c>
      <c r="AF18" s="34">
        <v>-22303.06</v>
      </c>
      <c r="AG18" s="34">
        <v>-22422.54</v>
      </c>
      <c r="AH18" s="34">
        <v>-22395.54</v>
      </c>
      <c r="AI18" s="34">
        <v>-22763.759999999998</v>
      </c>
      <c r="AJ18" s="34">
        <v>-22873.88</v>
      </c>
      <c r="AK18" s="34">
        <v>-23491.54</v>
      </c>
      <c r="AL18" s="34">
        <v>-24649.119999999999</v>
      </c>
      <c r="AM18" s="34">
        <v>-24298.6</v>
      </c>
      <c r="AN18" s="34">
        <v>-21832.678806722699</v>
      </c>
    </row>
    <row r="19" spans="1:40">
      <c r="A19" s="99" t="s">
        <v>308</v>
      </c>
      <c r="B19" s="100">
        <v>1</v>
      </c>
      <c r="C19" s="99" t="s">
        <v>304</v>
      </c>
      <c r="D19" s="99" t="s">
        <v>305</v>
      </c>
      <c r="E19" s="34">
        <v>-49601.91</v>
      </c>
      <c r="F19" s="34">
        <v>-49994.48</v>
      </c>
      <c r="G19" s="34">
        <v>-49999.19</v>
      </c>
      <c r="H19" s="34">
        <v>-49164.78</v>
      </c>
      <c r="I19" s="34">
        <v>-48781.73</v>
      </c>
      <c r="J19" s="34">
        <v>-48992.55</v>
      </c>
      <c r="K19" s="34">
        <v>-48107.61</v>
      </c>
      <c r="L19" s="34">
        <v>-47616.6</v>
      </c>
      <c r="M19" s="34">
        <v>-46041.94</v>
      </c>
      <c r="N19" s="34">
        <v>-46867.62</v>
      </c>
      <c r="O19" s="34">
        <v>-46884.07</v>
      </c>
      <c r="P19" s="34">
        <v>-46858.03</v>
      </c>
      <c r="Q19" s="34">
        <v>-45242.62</v>
      </c>
      <c r="R19" s="34">
        <v>-45523.34</v>
      </c>
      <c r="S19" s="34">
        <v>-44468.71</v>
      </c>
      <c r="T19" s="34">
        <v>-45073.91</v>
      </c>
      <c r="U19" s="34">
        <v>-44986.29</v>
      </c>
      <c r="V19" s="34">
        <v>-45521.48</v>
      </c>
      <c r="W19" s="34">
        <v>-44682.99</v>
      </c>
      <c r="X19" s="34">
        <v>-44149.26</v>
      </c>
      <c r="Y19" s="34">
        <v>-43770.55</v>
      </c>
      <c r="Z19" s="34">
        <v>-44349.9</v>
      </c>
      <c r="AA19" s="34">
        <v>-44216.71</v>
      </c>
      <c r="AB19" s="34">
        <v>-43777.3</v>
      </c>
      <c r="AC19" s="34">
        <v>-43539.01</v>
      </c>
      <c r="AD19" s="34">
        <v>-43687.08</v>
      </c>
      <c r="AE19" s="34">
        <v>-43525.38</v>
      </c>
      <c r="AF19" s="34">
        <v>-44119.8</v>
      </c>
      <c r="AG19" s="34">
        <v>-44596.19</v>
      </c>
      <c r="AH19" s="34">
        <v>-44758.07</v>
      </c>
      <c r="AI19" s="34">
        <v>-44386.62</v>
      </c>
      <c r="AJ19" s="34">
        <v>-43693.05</v>
      </c>
      <c r="AK19" s="34">
        <v>-43480.86</v>
      </c>
      <c r="AL19" s="34">
        <v>-42894.84</v>
      </c>
      <c r="AM19" s="34">
        <v>-42278.37</v>
      </c>
      <c r="AN19" s="34">
        <v>-42069.773831932798</v>
      </c>
    </row>
    <row r="20" spans="1:40">
      <c r="A20" s="99" t="s">
        <v>309</v>
      </c>
      <c r="B20" s="100">
        <v>1</v>
      </c>
      <c r="C20" s="99" t="s">
        <v>304</v>
      </c>
      <c r="D20" s="99" t="s">
        <v>310</v>
      </c>
      <c r="E20" s="34">
        <v>-12665.88</v>
      </c>
      <c r="F20" s="34">
        <v>-12642.85</v>
      </c>
      <c r="G20" s="34">
        <v>-12157.14</v>
      </c>
      <c r="H20" s="34">
        <v>-12453.48</v>
      </c>
      <c r="I20" s="34">
        <v>-11873.82</v>
      </c>
      <c r="J20" s="34">
        <v>-11120.81</v>
      </c>
      <c r="K20" s="34">
        <v>-11585.85</v>
      </c>
      <c r="L20" s="34">
        <v>-11377.54</v>
      </c>
      <c r="M20" s="34">
        <v>-11388.36</v>
      </c>
      <c r="N20" s="34">
        <v>-11628.08</v>
      </c>
      <c r="O20" s="34">
        <v>-10741.38</v>
      </c>
      <c r="P20" s="34">
        <v>-11457.34</v>
      </c>
      <c r="Q20" s="34">
        <v>-12490.43</v>
      </c>
      <c r="R20" s="34">
        <v>-12000.37</v>
      </c>
      <c r="S20" s="34">
        <v>-12140.72</v>
      </c>
      <c r="T20" s="34">
        <v>-11311.67</v>
      </c>
      <c r="U20" s="34">
        <v>-10322.41</v>
      </c>
      <c r="V20" s="34">
        <v>-9986.27</v>
      </c>
      <c r="W20" s="34">
        <v>-9809.2000000000007</v>
      </c>
      <c r="X20" s="34">
        <v>-8726.74</v>
      </c>
      <c r="Y20" s="34">
        <v>-9229.2199999999993</v>
      </c>
      <c r="Z20" s="34">
        <v>-8994.0300000000007</v>
      </c>
      <c r="AA20" s="34">
        <v>-8998.27</v>
      </c>
      <c r="AB20" s="34">
        <v>-8526.25</v>
      </c>
      <c r="AC20" s="34">
        <v>-7342.36</v>
      </c>
      <c r="AD20" s="34">
        <v>-6051.29</v>
      </c>
      <c r="AE20" s="34">
        <v>-5073.7299999999996</v>
      </c>
      <c r="AF20" s="34">
        <v>-3922.55</v>
      </c>
      <c r="AG20" s="34">
        <v>-4444.1499999999996</v>
      </c>
      <c r="AH20" s="34">
        <v>-4256.84</v>
      </c>
      <c r="AI20" s="34">
        <v>-3453.86</v>
      </c>
      <c r="AJ20" s="34">
        <v>-3903.95</v>
      </c>
      <c r="AK20" s="34">
        <v>-4029.04</v>
      </c>
      <c r="AL20" s="34">
        <v>-4028.17</v>
      </c>
      <c r="AM20" s="34">
        <v>-4086.76</v>
      </c>
      <c r="AN20" s="34">
        <v>-3648.52754621849</v>
      </c>
    </row>
    <row r="21" spans="1:40">
      <c r="A21" s="101"/>
      <c r="B21" s="100"/>
      <c r="C21" s="103" t="s">
        <v>311</v>
      </c>
      <c r="D21" s="101"/>
      <c r="E21" s="35">
        <f>SUBTOTAL(9,E17:E20)</f>
        <v>-91792.700000000012</v>
      </c>
      <c r="F21" s="35">
        <f>SUBTOTAL(9,F17:F20)</f>
        <v>-95030.12000000001</v>
      </c>
      <c r="G21" s="35">
        <f>SUBTOTAL(9,G17:G20)</f>
        <v>-95322.08</v>
      </c>
      <c r="H21" s="35">
        <f>SUBTOTAL(9,H17:H20)</f>
        <v>-95156.54</v>
      </c>
      <c r="I21" s="35">
        <f>SUBTOTAL(9,I17:I20)</f>
        <v>-93480.03</v>
      </c>
      <c r="J21" s="35">
        <f>SUBTOTAL(9,J17:J20)</f>
        <v>-92311.2</v>
      </c>
      <c r="K21" s="35">
        <f>SUBTOTAL(9,K17:K20)</f>
        <v>-90908.590000000011</v>
      </c>
      <c r="L21" s="35">
        <f>SUBTOTAL(9,L17:L20)</f>
        <v>-89838.78</v>
      </c>
      <c r="M21" s="35">
        <f>SUBTOTAL(9,M17:M20)</f>
        <v>-88132.02</v>
      </c>
      <c r="N21" s="35">
        <f>SUBTOTAL(9,N17:N20)</f>
        <v>-90148.930000000008</v>
      </c>
      <c r="O21" s="35">
        <f>SUBTOTAL(9,O17:O20)</f>
        <v>-87560.48000000001</v>
      </c>
      <c r="P21" s="35">
        <f>SUBTOTAL(9,P17:P20)</f>
        <v>-87834.16</v>
      </c>
      <c r="Q21" s="35">
        <f>SUBTOTAL(9,Q17:Q20)</f>
        <v>-87642.049999999988</v>
      </c>
      <c r="R21" s="35">
        <f>SUBTOTAL(9,R17:R20)</f>
        <v>-86934.239999999991</v>
      </c>
      <c r="S21" s="35">
        <f>SUBTOTAL(9,S17:S20)</f>
        <v>-86264.26</v>
      </c>
      <c r="T21" s="35">
        <f>SUBTOTAL(9,T17:T20)</f>
        <v>-85308.99</v>
      </c>
      <c r="U21" s="35">
        <f>SUBTOTAL(9,U17:U20)</f>
        <v>-83314.34</v>
      </c>
      <c r="V21" s="35">
        <f>SUBTOTAL(9,V17:V20)</f>
        <v>-81321.460000000006</v>
      </c>
      <c r="W21" s="35">
        <f>SUBTOTAL(9,W17:W20)</f>
        <v>-81127.599999999991</v>
      </c>
      <c r="X21" s="35">
        <f>SUBTOTAL(9,X17:X20)</f>
        <v>-78622.210000000006</v>
      </c>
      <c r="Y21" s="35">
        <f>SUBTOTAL(9,Y17:Y20)</f>
        <v>-79554.81</v>
      </c>
      <c r="Z21" s="35">
        <f>SUBTOTAL(9,Z17:Z20)</f>
        <v>-82348.490000000005</v>
      </c>
      <c r="AA21" s="35">
        <f>SUBTOTAL(9,AA17:AA20)</f>
        <v>-81831.360000000001</v>
      </c>
      <c r="AB21" s="35">
        <f>SUBTOTAL(9,AB17:AB20)</f>
        <v>-79799.91</v>
      </c>
      <c r="AC21" s="35">
        <f>SUBTOTAL(9,AC17:AC20)</f>
        <v>-76027.28</v>
      </c>
      <c r="AD21" s="35">
        <f>SUBTOTAL(9,AD17:AD20)</f>
        <v>-74360.899999999994</v>
      </c>
      <c r="AE21" s="35">
        <f>SUBTOTAL(9,AE17:AE20)</f>
        <v>-75113.099999999991</v>
      </c>
      <c r="AF21" s="35">
        <f>SUBTOTAL(9,AF17:AF20)</f>
        <v>-73340.900000000009</v>
      </c>
      <c r="AG21" s="35">
        <f>SUBTOTAL(9,AG17:AG20)</f>
        <v>-72910.69</v>
      </c>
      <c r="AH21" s="35">
        <f>SUBTOTAL(9,AH17:AH20)</f>
        <v>-71084.14</v>
      </c>
      <c r="AI21" s="35">
        <f>SUBTOTAL(9,AI17:AI20)</f>
        <v>-69939.930000000008</v>
      </c>
      <c r="AJ21" s="35">
        <f>SUBTOTAL(9,AJ17:AJ20)</f>
        <v>-70856.710000000006</v>
      </c>
      <c r="AK21" s="35">
        <f>SUBTOTAL(9,AK17:AK20)</f>
        <v>-71878.939999999988</v>
      </c>
      <c r="AL21" s="35">
        <f>SUBTOTAL(9,AL17:AL20)</f>
        <v>-73106.01999999999</v>
      </c>
      <c r="AM21" s="35">
        <f>SUBTOTAL(9,AM17:AM20)</f>
        <v>-71595.259999999995</v>
      </c>
      <c r="AN21" s="35">
        <f>SUBTOTAL(9,AN17:AN20)</f>
        <v>-68680.720369747942</v>
      </c>
    </row>
    <row r="22" spans="1:40">
      <c r="A22" s="99" t="s">
        <v>312</v>
      </c>
      <c r="B22" s="100">
        <v>2</v>
      </c>
      <c r="C22" s="104" t="s">
        <v>313</v>
      </c>
      <c r="D22" s="99" t="s">
        <v>314</v>
      </c>
      <c r="E22" s="34">
        <v>9038.75</v>
      </c>
      <c r="F22" s="34">
        <v>8730.93</v>
      </c>
      <c r="G22" s="34">
        <v>8646.16</v>
      </c>
      <c r="H22" s="34">
        <v>8912.35</v>
      </c>
      <c r="I22" s="34">
        <v>8364.17</v>
      </c>
      <c r="J22" s="34">
        <v>8955.15</v>
      </c>
      <c r="K22" s="34">
        <v>9040.24</v>
      </c>
      <c r="L22" s="34">
        <v>9451.91</v>
      </c>
      <c r="M22" s="34">
        <v>8740.77</v>
      </c>
      <c r="N22" s="34">
        <v>10026.81</v>
      </c>
      <c r="O22" s="34">
        <v>9157.48</v>
      </c>
      <c r="P22" s="34">
        <v>9268.08</v>
      </c>
      <c r="Q22" s="34">
        <v>10186.39</v>
      </c>
      <c r="R22" s="34">
        <v>9691.14</v>
      </c>
      <c r="S22" s="34">
        <v>9977.85</v>
      </c>
      <c r="T22" s="34">
        <v>9804.48</v>
      </c>
      <c r="U22" s="34">
        <v>9523.94</v>
      </c>
      <c r="V22" s="34">
        <v>9923.3799999999992</v>
      </c>
      <c r="W22" s="34">
        <v>9504.2999999999993</v>
      </c>
      <c r="X22" s="34">
        <v>9318.58</v>
      </c>
      <c r="Y22" s="34">
        <v>8951.84</v>
      </c>
      <c r="Z22" s="34">
        <v>8553.27</v>
      </c>
      <c r="AA22" s="34">
        <v>9257.81</v>
      </c>
      <c r="AB22" s="34">
        <v>11067.67</v>
      </c>
      <c r="AC22" s="34">
        <v>9644.61</v>
      </c>
      <c r="AD22" s="34">
        <v>9836.69</v>
      </c>
      <c r="AE22" s="34">
        <v>8256.51</v>
      </c>
      <c r="AF22" s="34">
        <v>6823.56</v>
      </c>
      <c r="AG22" s="34">
        <v>8235.84</v>
      </c>
      <c r="AH22" s="34">
        <v>9605.4</v>
      </c>
      <c r="AI22" s="34">
        <v>8026.84</v>
      </c>
      <c r="AJ22" s="34">
        <v>6809.55</v>
      </c>
      <c r="AK22" s="34">
        <v>7302.93</v>
      </c>
      <c r="AL22" s="34">
        <v>7224.52</v>
      </c>
      <c r="AM22" s="34">
        <v>6806.35</v>
      </c>
      <c r="AN22" s="34">
        <v>8185.6362184873897</v>
      </c>
    </row>
    <row r="23" spans="1:40">
      <c r="A23" s="99" t="s">
        <v>315</v>
      </c>
      <c r="B23" s="100">
        <v>2</v>
      </c>
      <c r="C23" s="104" t="s">
        <v>313</v>
      </c>
      <c r="D23" s="99" t="s">
        <v>316</v>
      </c>
      <c r="E23" s="34">
        <v>150799.76999999999</v>
      </c>
      <c r="F23" s="34">
        <v>151586.15</v>
      </c>
      <c r="G23" s="34">
        <v>151986.49</v>
      </c>
      <c r="H23" s="34">
        <v>150353.01</v>
      </c>
      <c r="I23" s="34">
        <v>149532.25</v>
      </c>
      <c r="J23" s="34">
        <v>149102.82999999999</v>
      </c>
      <c r="K23" s="34">
        <v>149608.93</v>
      </c>
      <c r="L23" s="34">
        <v>148857.73000000001</v>
      </c>
      <c r="M23" s="34">
        <v>148963.4</v>
      </c>
      <c r="N23" s="34">
        <v>149091.78</v>
      </c>
      <c r="O23" s="34">
        <v>150146.39000000001</v>
      </c>
      <c r="P23" s="34">
        <v>148913.74</v>
      </c>
      <c r="Q23" s="34">
        <v>148092.60999999999</v>
      </c>
      <c r="R23" s="34">
        <v>149252.94</v>
      </c>
      <c r="S23" s="34">
        <v>149642.54</v>
      </c>
      <c r="T23" s="34">
        <v>150653.70000000001</v>
      </c>
      <c r="U23" s="34">
        <v>150739.14000000001</v>
      </c>
      <c r="V23" s="34">
        <v>151011.39000000001</v>
      </c>
      <c r="W23" s="34">
        <v>150837.01</v>
      </c>
      <c r="X23" s="34">
        <v>150969.26</v>
      </c>
      <c r="Y23" s="34">
        <v>151304.37</v>
      </c>
      <c r="Z23" s="34">
        <v>151407.82</v>
      </c>
      <c r="AA23" s="34">
        <v>151021.62</v>
      </c>
      <c r="AB23" s="34">
        <v>151043.6</v>
      </c>
      <c r="AC23" s="34">
        <v>150760.62</v>
      </c>
      <c r="AD23" s="34">
        <v>151845.51</v>
      </c>
      <c r="AE23" s="34">
        <v>150436.96</v>
      </c>
      <c r="AF23" s="34">
        <v>152005.35999999999</v>
      </c>
      <c r="AG23" s="34">
        <v>152898.18</v>
      </c>
      <c r="AH23" s="34">
        <v>151773.09</v>
      </c>
      <c r="AI23" s="34">
        <v>153119.1</v>
      </c>
      <c r="AJ23" s="34">
        <v>152217.57</v>
      </c>
      <c r="AK23" s="34">
        <v>152710.65</v>
      </c>
      <c r="AL23" s="34">
        <v>152785.73000000001</v>
      </c>
      <c r="AM23" s="34">
        <v>152326.79</v>
      </c>
      <c r="AN23" s="34">
        <v>152356.24008403401</v>
      </c>
    </row>
    <row r="24" spans="1:40">
      <c r="A24" s="99" t="s">
        <v>317</v>
      </c>
      <c r="B24" s="100">
        <v>2</v>
      </c>
      <c r="C24" s="104" t="s">
        <v>313</v>
      </c>
      <c r="D24" s="99" t="s">
        <v>318</v>
      </c>
      <c r="E24" s="34">
        <v>130638.24</v>
      </c>
      <c r="F24" s="34">
        <v>129029.42</v>
      </c>
      <c r="G24" s="34">
        <v>127718.79</v>
      </c>
      <c r="H24" s="34">
        <v>127782.03</v>
      </c>
      <c r="I24" s="34">
        <v>126523.6</v>
      </c>
      <c r="J24" s="34">
        <v>125529.99</v>
      </c>
      <c r="K24" s="34">
        <v>124811.63</v>
      </c>
      <c r="L24" s="34">
        <v>124903.6</v>
      </c>
      <c r="M24" s="34">
        <v>124677.63</v>
      </c>
      <c r="N24" s="34">
        <v>125079.69</v>
      </c>
      <c r="O24" s="34">
        <v>125387.02</v>
      </c>
      <c r="P24" s="34">
        <v>125357.07</v>
      </c>
      <c r="Q24" s="34">
        <v>125429.4</v>
      </c>
      <c r="R24" s="34">
        <v>126717.53</v>
      </c>
      <c r="S24" s="34">
        <v>125085.21</v>
      </c>
      <c r="T24" s="34">
        <v>126739.27</v>
      </c>
      <c r="U24" s="34">
        <v>127068.83</v>
      </c>
      <c r="V24" s="34">
        <v>126726.11</v>
      </c>
      <c r="W24" s="34">
        <v>128371.48</v>
      </c>
      <c r="X24" s="34">
        <v>127886.02</v>
      </c>
      <c r="Y24" s="34">
        <v>126684.64</v>
      </c>
      <c r="Z24" s="34">
        <v>126529.91</v>
      </c>
      <c r="AA24" s="34">
        <v>127314.78</v>
      </c>
      <c r="AB24" s="34">
        <v>128677.36</v>
      </c>
      <c r="AC24" s="34">
        <v>127648.23</v>
      </c>
      <c r="AD24" s="34">
        <v>126892.74</v>
      </c>
      <c r="AE24" s="34">
        <v>125448.32000000001</v>
      </c>
      <c r="AF24" s="34">
        <v>123965.37</v>
      </c>
      <c r="AG24" s="34">
        <v>125188.34</v>
      </c>
      <c r="AH24" s="34">
        <v>127101.45</v>
      </c>
      <c r="AI24" s="34">
        <v>126400.62</v>
      </c>
      <c r="AJ24" s="34">
        <v>126430.03</v>
      </c>
      <c r="AK24" s="34">
        <v>126784.64</v>
      </c>
      <c r="AL24" s="34">
        <v>126071.22</v>
      </c>
      <c r="AM24" s="34">
        <v>126620.06</v>
      </c>
      <c r="AN24" s="34">
        <v>126235.040285714</v>
      </c>
    </row>
    <row r="25" spans="1:40">
      <c r="A25" s="99" t="s">
        <v>319</v>
      </c>
      <c r="B25" s="100">
        <v>2</v>
      </c>
      <c r="C25" s="104" t="s">
        <v>313</v>
      </c>
      <c r="D25" s="99" t="s">
        <v>320</v>
      </c>
      <c r="E25" s="34">
        <v>38480.86</v>
      </c>
      <c r="F25" s="34">
        <v>38518.74</v>
      </c>
      <c r="G25" s="34">
        <v>38666.300000000003</v>
      </c>
      <c r="H25" s="34">
        <v>39442.480000000003</v>
      </c>
      <c r="I25" s="34">
        <v>40027.620000000003</v>
      </c>
      <c r="J25" s="34">
        <v>39150.339999999997</v>
      </c>
      <c r="K25" s="34">
        <v>39891.39</v>
      </c>
      <c r="L25" s="34">
        <v>39615.1</v>
      </c>
      <c r="M25" s="34">
        <v>38286.35</v>
      </c>
      <c r="N25" s="34">
        <v>38161.800000000003</v>
      </c>
      <c r="O25" s="34">
        <v>38072.33</v>
      </c>
      <c r="P25" s="34">
        <v>36547.919999999998</v>
      </c>
      <c r="Q25" s="34">
        <v>36348.54</v>
      </c>
      <c r="R25" s="34">
        <v>37190.050000000003</v>
      </c>
      <c r="S25" s="34">
        <v>37825.81</v>
      </c>
      <c r="T25" s="34">
        <v>36549.54</v>
      </c>
      <c r="U25" s="34">
        <v>37887.550000000003</v>
      </c>
      <c r="V25" s="34">
        <v>37027.279999999999</v>
      </c>
      <c r="W25" s="34">
        <v>36876.86</v>
      </c>
      <c r="X25" s="34">
        <v>37264.620000000003</v>
      </c>
      <c r="Y25" s="34">
        <v>36892.769999999997</v>
      </c>
      <c r="Z25" s="34">
        <v>37077.42</v>
      </c>
      <c r="AA25" s="34">
        <v>36436.86</v>
      </c>
      <c r="AB25" s="34">
        <v>37212.82</v>
      </c>
      <c r="AC25" s="34">
        <v>37135.769999999997</v>
      </c>
      <c r="AD25" s="34">
        <v>35796.15</v>
      </c>
      <c r="AE25" s="34">
        <v>34881.18</v>
      </c>
      <c r="AF25" s="34">
        <v>36009.620000000003</v>
      </c>
      <c r="AG25" s="34">
        <v>35517.42</v>
      </c>
      <c r="AH25" s="34">
        <v>34413.379999999997</v>
      </c>
      <c r="AI25" s="34">
        <v>34109.53</v>
      </c>
      <c r="AJ25" s="34">
        <v>33904.81</v>
      </c>
      <c r="AK25" s="34">
        <v>32828.080000000002</v>
      </c>
      <c r="AL25" s="34">
        <v>32628.720000000001</v>
      </c>
      <c r="AM25" s="34">
        <v>31519.46</v>
      </c>
      <c r="AN25" s="34">
        <v>33527.473361344499</v>
      </c>
    </row>
    <row r="26" spans="1:40">
      <c r="A26" s="101"/>
      <c r="B26" s="100"/>
      <c r="C26" s="105" t="s">
        <v>321</v>
      </c>
      <c r="D26" s="101"/>
      <c r="E26" s="35">
        <f>SUBTOTAL(9,E22:E25)</f>
        <v>328957.62</v>
      </c>
      <c r="F26" s="35">
        <f>SUBTOTAL(9,F22:F25)</f>
        <v>327865.24</v>
      </c>
      <c r="G26" s="35">
        <f>SUBTOTAL(9,G22:G25)</f>
        <v>327017.74</v>
      </c>
      <c r="H26" s="35">
        <f>SUBTOTAL(9,H22:H25)</f>
        <v>326489.87</v>
      </c>
      <c r="I26" s="35">
        <f>SUBTOTAL(9,I22:I25)</f>
        <v>324447.64</v>
      </c>
      <c r="J26" s="35">
        <f>SUBTOTAL(9,J22:J25)</f>
        <v>322738.30999999994</v>
      </c>
      <c r="K26" s="35">
        <f>SUBTOTAL(9,K22:K25)</f>
        <v>323352.19</v>
      </c>
      <c r="L26" s="35">
        <f>SUBTOTAL(9,L22:L25)</f>
        <v>322828.33999999997</v>
      </c>
      <c r="M26" s="35">
        <f>SUBTOTAL(9,M22:M25)</f>
        <v>320668.14999999997</v>
      </c>
      <c r="N26" s="35">
        <f>SUBTOTAL(9,N22:N25)</f>
        <v>322360.08</v>
      </c>
      <c r="O26" s="35">
        <f>SUBTOTAL(9,O22:O25)</f>
        <v>322763.22000000003</v>
      </c>
      <c r="P26" s="35">
        <f>SUBTOTAL(9,P22:P25)</f>
        <v>320086.81</v>
      </c>
      <c r="Q26" s="35">
        <f>SUBTOTAL(9,Q22:Q25)</f>
        <v>320056.94</v>
      </c>
      <c r="R26" s="35">
        <f>SUBTOTAL(9,R22:R25)</f>
        <v>322851.65999999997</v>
      </c>
      <c r="S26" s="35">
        <f>SUBTOTAL(9,S22:S25)</f>
        <v>322531.41000000003</v>
      </c>
      <c r="T26" s="35">
        <f>SUBTOTAL(9,T22:T25)</f>
        <v>323746.99</v>
      </c>
      <c r="U26" s="35">
        <f>SUBTOTAL(9,U22:U25)</f>
        <v>325219.46000000002</v>
      </c>
      <c r="V26" s="35">
        <f>SUBTOTAL(9,V22:V25)</f>
        <v>324688.16000000003</v>
      </c>
      <c r="W26" s="35">
        <f>SUBTOTAL(9,W22:W25)</f>
        <v>325589.64999999997</v>
      </c>
      <c r="X26" s="35">
        <f>SUBTOTAL(9,X22:X25)</f>
        <v>325438.48</v>
      </c>
      <c r="Y26" s="35">
        <f>SUBTOTAL(9,Y22:Y25)</f>
        <v>323833.62</v>
      </c>
      <c r="Z26" s="35">
        <f>SUBTOTAL(9,Z22:Z25)</f>
        <v>323568.42</v>
      </c>
      <c r="AA26" s="35">
        <f>SUBTOTAL(9,AA22:AA25)</f>
        <v>324031.06999999995</v>
      </c>
      <c r="AB26" s="35">
        <f>SUBTOTAL(9,AB22:AB25)</f>
        <v>328001.45</v>
      </c>
      <c r="AC26" s="35">
        <f>SUBTOTAL(9,AC22:AC25)</f>
        <v>325189.23</v>
      </c>
      <c r="AD26" s="35">
        <f>SUBTOTAL(9,AD22:AD25)</f>
        <v>324371.09000000003</v>
      </c>
      <c r="AE26" s="35">
        <f>SUBTOTAL(9,AE22:AE25)</f>
        <v>319022.97000000003</v>
      </c>
      <c r="AF26" s="35">
        <f>SUBTOTAL(9,AF22:AF25)</f>
        <v>318803.90999999997</v>
      </c>
      <c r="AG26" s="35">
        <f>SUBTOTAL(9,AG22:AG25)</f>
        <v>321839.77999999997</v>
      </c>
      <c r="AH26" s="35">
        <f>SUBTOTAL(9,AH22:AH25)</f>
        <v>322893.32</v>
      </c>
      <c r="AI26" s="35">
        <f>SUBTOTAL(9,AI22:AI25)</f>
        <v>321656.08999999997</v>
      </c>
      <c r="AJ26" s="35">
        <f>SUBTOTAL(9,AJ22:AJ25)</f>
        <v>319361.96000000002</v>
      </c>
      <c r="AK26" s="35">
        <f>SUBTOTAL(9,AK22:AK25)</f>
        <v>319626.3</v>
      </c>
      <c r="AL26" s="35">
        <f>SUBTOTAL(9,AL22:AL25)</f>
        <v>318710.18999999994</v>
      </c>
      <c r="AM26" s="35">
        <f>SUBTOTAL(9,AM22:AM25)</f>
        <v>317272.66000000003</v>
      </c>
      <c r="AN26" s="35">
        <f>SUBTOTAL(9,AN22:AN25)</f>
        <v>320304.3899495799</v>
      </c>
    </row>
    <row r="27" spans="1:40">
      <c r="A27" s="99" t="s">
        <v>322</v>
      </c>
      <c r="B27" s="100">
        <v>2</v>
      </c>
      <c r="C27" s="104" t="s">
        <v>323</v>
      </c>
      <c r="D27" s="99" t="s">
        <v>324</v>
      </c>
      <c r="E27" s="34">
        <v>3379.74</v>
      </c>
      <c r="F27" s="34">
        <v>3783.37</v>
      </c>
      <c r="G27" s="34">
        <v>3517.33</v>
      </c>
      <c r="H27" s="34">
        <v>3906.94</v>
      </c>
      <c r="I27" s="34">
        <v>3826.04</v>
      </c>
      <c r="J27" s="34">
        <v>3325.6</v>
      </c>
      <c r="K27" s="34">
        <v>3941</v>
      </c>
      <c r="L27" s="34">
        <v>4701.4799999999996</v>
      </c>
      <c r="M27" s="34">
        <v>5228</v>
      </c>
      <c r="N27" s="34">
        <v>5359.56</v>
      </c>
      <c r="O27" s="34">
        <v>4455.41</v>
      </c>
      <c r="P27" s="34">
        <v>5527.38</v>
      </c>
      <c r="Q27" s="34">
        <v>6246.88</v>
      </c>
      <c r="R27" s="34">
        <v>6326.99</v>
      </c>
      <c r="S27" s="34">
        <v>6976.27</v>
      </c>
      <c r="T27" s="34">
        <v>8093.27</v>
      </c>
      <c r="U27" s="34">
        <v>7383.55</v>
      </c>
      <c r="V27" s="34">
        <v>7436.27</v>
      </c>
      <c r="W27" s="34">
        <v>8754.33</v>
      </c>
      <c r="X27" s="34">
        <v>9076.59</v>
      </c>
      <c r="Y27" s="34">
        <v>9746.92</v>
      </c>
      <c r="Z27" s="34">
        <v>9023.7199999999993</v>
      </c>
      <c r="AA27" s="34">
        <v>9061.6299999999992</v>
      </c>
      <c r="AB27" s="34">
        <v>9166.09</v>
      </c>
      <c r="AC27" s="34">
        <v>8656.07</v>
      </c>
      <c r="AD27" s="34">
        <v>7873.73</v>
      </c>
      <c r="AE27" s="34">
        <v>8011.17</v>
      </c>
      <c r="AF27" s="34">
        <v>8867.8799999999992</v>
      </c>
      <c r="AG27" s="34">
        <v>7555.8</v>
      </c>
      <c r="AH27" s="34">
        <v>7787.09</v>
      </c>
      <c r="AI27" s="34">
        <v>8120.17</v>
      </c>
      <c r="AJ27" s="34">
        <v>8573.19</v>
      </c>
      <c r="AK27" s="34">
        <v>8386.39</v>
      </c>
      <c r="AL27" s="34">
        <v>7535.89</v>
      </c>
      <c r="AM27" s="34">
        <v>7634.95</v>
      </c>
      <c r="AN27" s="34">
        <v>9775.6506554621901</v>
      </c>
    </row>
    <row r="28" spans="1:40">
      <c r="A28" s="99" t="s">
        <v>325</v>
      </c>
      <c r="B28" s="100">
        <v>2</v>
      </c>
      <c r="C28" s="104" t="s">
        <v>323</v>
      </c>
      <c r="D28" s="99" t="s">
        <v>326</v>
      </c>
      <c r="E28" s="34">
        <v>53799.17</v>
      </c>
      <c r="F28" s="34">
        <v>54820.72</v>
      </c>
      <c r="G28" s="34">
        <v>54988.75</v>
      </c>
      <c r="H28" s="34">
        <v>54769.59</v>
      </c>
      <c r="I28" s="34">
        <v>54856.58</v>
      </c>
      <c r="J28" s="34">
        <v>56071.49</v>
      </c>
      <c r="K28" s="34">
        <v>57787.99</v>
      </c>
      <c r="L28" s="34">
        <v>57933.760000000002</v>
      </c>
      <c r="M28" s="34">
        <v>57185.760000000002</v>
      </c>
      <c r="N28" s="34">
        <v>56791.37</v>
      </c>
      <c r="O28" s="34">
        <v>57249.18</v>
      </c>
      <c r="P28" s="34">
        <v>57247.44</v>
      </c>
      <c r="Q28" s="34">
        <v>56504.02</v>
      </c>
      <c r="R28" s="34">
        <v>56116.99</v>
      </c>
      <c r="S28" s="34">
        <v>56030.93</v>
      </c>
      <c r="T28" s="34">
        <v>56238.89</v>
      </c>
      <c r="U28" s="34">
        <v>55269.5</v>
      </c>
      <c r="V28" s="34">
        <v>55095.16</v>
      </c>
      <c r="W28" s="34">
        <v>54249.9</v>
      </c>
      <c r="X28" s="34">
        <v>52906.28</v>
      </c>
      <c r="Y28" s="34">
        <v>52669.3</v>
      </c>
      <c r="Z28" s="34">
        <v>52960.73</v>
      </c>
      <c r="AA28" s="34">
        <v>53922.42</v>
      </c>
      <c r="AB28" s="34">
        <v>53924.35</v>
      </c>
      <c r="AC28" s="34">
        <v>53607.25</v>
      </c>
      <c r="AD28" s="34">
        <v>53463.97</v>
      </c>
      <c r="AE28" s="34">
        <v>52969.86</v>
      </c>
      <c r="AF28" s="34">
        <v>53096.65</v>
      </c>
      <c r="AG28" s="34">
        <v>53890.47</v>
      </c>
      <c r="AH28" s="34">
        <v>55286.52</v>
      </c>
      <c r="AI28" s="34">
        <v>54646.44</v>
      </c>
      <c r="AJ28" s="34">
        <v>55109.56</v>
      </c>
      <c r="AK28" s="34">
        <v>55373.98</v>
      </c>
      <c r="AL28" s="34">
        <v>56013.71</v>
      </c>
      <c r="AM28" s="34">
        <v>55679.47</v>
      </c>
      <c r="AN28" s="34">
        <v>54117.099697479003</v>
      </c>
    </row>
    <row r="29" spans="1:40">
      <c r="A29" s="99" t="s">
        <v>327</v>
      </c>
      <c r="B29" s="100">
        <v>2</v>
      </c>
      <c r="C29" s="104" t="s">
        <v>323</v>
      </c>
      <c r="D29" s="99" t="s">
        <v>328</v>
      </c>
      <c r="E29" s="34">
        <v>57274.52</v>
      </c>
      <c r="F29" s="34">
        <v>56149.94</v>
      </c>
      <c r="G29" s="34">
        <v>55573.71</v>
      </c>
      <c r="H29" s="34">
        <v>55642.04</v>
      </c>
      <c r="I29" s="34">
        <v>54278.73</v>
      </c>
      <c r="J29" s="34">
        <v>54092.11</v>
      </c>
      <c r="K29" s="34">
        <v>53931.74</v>
      </c>
      <c r="L29" s="34">
        <v>53417.32</v>
      </c>
      <c r="M29" s="34">
        <v>53344.42</v>
      </c>
      <c r="N29" s="34">
        <v>54197.58</v>
      </c>
      <c r="O29" s="34">
        <v>53547.45</v>
      </c>
      <c r="P29" s="34">
        <v>52757.93</v>
      </c>
      <c r="Q29" s="34">
        <v>51502.97</v>
      </c>
      <c r="R29" s="34">
        <v>50827.43</v>
      </c>
      <c r="S29" s="34">
        <v>51119.34</v>
      </c>
      <c r="T29" s="34">
        <v>51314.07</v>
      </c>
      <c r="U29" s="34">
        <v>51870.87</v>
      </c>
      <c r="V29" s="34">
        <v>52612.51</v>
      </c>
      <c r="W29" s="34">
        <v>52499.38</v>
      </c>
      <c r="X29" s="34">
        <v>52600.639999999999</v>
      </c>
      <c r="Y29" s="34">
        <v>52954.71</v>
      </c>
      <c r="Z29" s="34">
        <v>52431.62</v>
      </c>
      <c r="AA29" s="34">
        <v>53208.77</v>
      </c>
      <c r="AB29" s="34">
        <v>54384.19</v>
      </c>
      <c r="AC29" s="34">
        <v>54959.7</v>
      </c>
      <c r="AD29" s="34">
        <v>55472.25</v>
      </c>
      <c r="AE29" s="34">
        <v>56996.38</v>
      </c>
      <c r="AF29" s="34">
        <v>55984.84</v>
      </c>
      <c r="AG29" s="34">
        <v>54504.93</v>
      </c>
      <c r="AH29" s="34">
        <v>55032.63</v>
      </c>
      <c r="AI29" s="34">
        <v>54832.74</v>
      </c>
      <c r="AJ29" s="34">
        <v>54438.35</v>
      </c>
      <c r="AK29" s="34">
        <v>55107.63</v>
      </c>
      <c r="AL29" s="34">
        <v>54195</v>
      </c>
      <c r="AM29" s="34">
        <v>54633.87</v>
      </c>
      <c r="AN29" s="34">
        <v>54119.700655462198</v>
      </c>
    </row>
    <row r="30" spans="1:40">
      <c r="A30" s="99" t="s">
        <v>329</v>
      </c>
      <c r="B30" s="100">
        <v>2</v>
      </c>
      <c r="C30" s="104" t="s">
        <v>323</v>
      </c>
      <c r="D30" s="99" t="s">
        <v>330</v>
      </c>
      <c r="E30" s="34">
        <v>32531.85</v>
      </c>
      <c r="F30" s="34">
        <v>33258.28</v>
      </c>
      <c r="G30" s="34">
        <v>33976.94</v>
      </c>
      <c r="H30" s="34">
        <v>34287.32</v>
      </c>
      <c r="I30" s="34">
        <v>34447.5</v>
      </c>
      <c r="J30" s="34">
        <v>35320.22</v>
      </c>
      <c r="K30" s="34">
        <v>35705.339999999997</v>
      </c>
      <c r="L30" s="34">
        <v>34649.39</v>
      </c>
      <c r="M30" s="34">
        <v>34228.910000000003</v>
      </c>
      <c r="N30" s="34">
        <v>32997.86</v>
      </c>
      <c r="O30" s="34">
        <v>31550.01</v>
      </c>
      <c r="P30" s="34">
        <v>31617.45</v>
      </c>
      <c r="Q30" s="34">
        <v>31622.35</v>
      </c>
      <c r="R30" s="34">
        <v>32233.040000000001</v>
      </c>
      <c r="S30" s="34">
        <v>33332.32</v>
      </c>
      <c r="T30" s="34">
        <v>32160.87</v>
      </c>
      <c r="U30" s="34">
        <v>32281.01</v>
      </c>
      <c r="V30" s="34">
        <v>33612.49</v>
      </c>
      <c r="W30" s="34">
        <v>32326.47</v>
      </c>
      <c r="X30" s="34">
        <v>31143.439999999999</v>
      </c>
      <c r="Y30" s="34">
        <v>31435.24</v>
      </c>
      <c r="Z30" s="34">
        <v>29995.26</v>
      </c>
      <c r="AA30" s="34">
        <v>30464.32</v>
      </c>
      <c r="AB30" s="34">
        <v>29127.05</v>
      </c>
      <c r="AC30" s="34">
        <v>30914.76</v>
      </c>
      <c r="AD30" s="34">
        <v>30957.279999999999</v>
      </c>
      <c r="AE30" s="34">
        <v>31372.25</v>
      </c>
      <c r="AF30" s="34">
        <v>31046.95</v>
      </c>
      <c r="AG30" s="34">
        <v>31699.19</v>
      </c>
      <c r="AH30" s="34">
        <v>32221.64</v>
      </c>
      <c r="AI30" s="34">
        <v>33241.910000000003</v>
      </c>
      <c r="AJ30" s="34">
        <v>32374.21</v>
      </c>
      <c r="AK30" s="34">
        <v>31946.35</v>
      </c>
      <c r="AL30" s="34">
        <v>32469.35</v>
      </c>
      <c r="AM30" s="34">
        <v>33476.519999999997</v>
      </c>
      <c r="AN30" s="34">
        <v>31093.501142857102</v>
      </c>
    </row>
    <row r="31" spans="1:40">
      <c r="A31" s="101"/>
      <c r="B31" s="100"/>
      <c r="C31" s="105" t="s">
        <v>331</v>
      </c>
      <c r="D31" s="101"/>
      <c r="E31" s="35">
        <f>SUBTOTAL(9,E27:E30)</f>
        <v>146985.28</v>
      </c>
      <c r="F31" s="35">
        <f>SUBTOTAL(9,F27:F30)</f>
        <v>148012.31</v>
      </c>
      <c r="G31" s="35">
        <f>SUBTOTAL(9,G27:G30)</f>
        <v>148056.73000000001</v>
      </c>
      <c r="H31" s="35">
        <f>SUBTOTAL(9,H27:H30)</f>
        <v>148605.89000000001</v>
      </c>
      <c r="I31" s="35">
        <f>SUBTOTAL(9,I27:I30)</f>
        <v>147408.85</v>
      </c>
      <c r="J31" s="35">
        <f>SUBTOTAL(9,J27:J30)</f>
        <v>148809.41999999998</v>
      </c>
      <c r="K31" s="35">
        <f>SUBTOTAL(9,K27:K30)</f>
        <v>151366.07</v>
      </c>
      <c r="L31" s="35">
        <f>SUBTOTAL(9,L27:L30)</f>
        <v>150701.95000000001</v>
      </c>
      <c r="M31" s="35">
        <f>SUBTOTAL(9,M27:M30)</f>
        <v>149987.09</v>
      </c>
      <c r="N31" s="35">
        <f>SUBTOTAL(9,N27:N30)</f>
        <v>149346.37</v>
      </c>
      <c r="O31" s="35">
        <f>SUBTOTAL(9,O27:O30)</f>
        <v>146802.04999999999</v>
      </c>
      <c r="P31" s="35">
        <f>SUBTOTAL(9,P27:P30)</f>
        <v>147150.20000000001</v>
      </c>
      <c r="Q31" s="35">
        <f>SUBTOTAL(9,Q27:Q30)</f>
        <v>145876.22</v>
      </c>
      <c r="R31" s="35">
        <f>SUBTOTAL(9,R27:R30)</f>
        <v>145504.45000000001</v>
      </c>
      <c r="S31" s="35">
        <f>SUBTOTAL(9,S27:S30)</f>
        <v>147458.85999999999</v>
      </c>
      <c r="T31" s="35">
        <f>SUBTOTAL(9,T27:T30)</f>
        <v>147807.1</v>
      </c>
      <c r="U31" s="35">
        <f>SUBTOTAL(9,U27:U30)</f>
        <v>146804.93000000002</v>
      </c>
      <c r="V31" s="35">
        <f>SUBTOTAL(9,V27:V30)</f>
        <v>148756.43</v>
      </c>
      <c r="W31" s="35">
        <f>SUBTOTAL(9,W27:W30)</f>
        <v>147830.08000000002</v>
      </c>
      <c r="X31" s="35">
        <f>SUBTOTAL(9,X27:X30)</f>
        <v>145726.94999999998</v>
      </c>
      <c r="Y31" s="35">
        <f>SUBTOTAL(9,Y27:Y30)</f>
        <v>146806.16999999998</v>
      </c>
      <c r="Z31" s="35">
        <f>SUBTOTAL(9,Z27:Z30)</f>
        <v>144411.33000000002</v>
      </c>
      <c r="AA31" s="35">
        <f>SUBTOTAL(9,AA27:AA30)</f>
        <v>146657.13999999998</v>
      </c>
      <c r="AB31" s="35">
        <f>SUBTOTAL(9,AB27:AB30)</f>
        <v>146601.68</v>
      </c>
      <c r="AC31" s="35">
        <f>SUBTOTAL(9,AC27:AC30)</f>
        <v>148137.78</v>
      </c>
      <c r="AD31" s="35">
        <f>SUBTOTAL(9,AD27:AD30)</f>
        <v>147767.22999999998</v>
      </c>
      <c r="AE31" s="35">
        <f>SUBTOTAL(9,AE27:AE30)</f>
        <v>149349.66</v>
      </c>
      <c r="AF31" s="35">
        <f>SUBTOTAL(9,AF27:AF30)</f>
        <v>148996.32</v>
      </c>
      <c r="AG31" s="35">
        <f>SUBTOTAL(9,AG27:AG30)</f>
        <v>147650.39000000001</v>
      </c>
      <c r="AH31" s="35">
        <f>SUBTOTAL(9,AH27:AH30)</f>
        <v>150327.88</v>
      </c>
      <c r="AI31" s="35">
        <f>SUBTOTAL(9,AI27:AI30)</f>
        <v>150841.26</v>
      </c>
      <c r="AJ31" s="35">
        <f>SUBTOTAL(9,AJ27:AJ30)</f>
        <v>150495.31</v>
      </c>
      <c r="AK31" s="35">
        <f>SUBTOTAL(9,AK27:AK30)</f>
        <v>150814.35</v>
      </c>
      <c r="AL31" s="35">
        <f>SUBTOTAL(9,AL27:AL30)</f>
        <v>150213.95000000001</v>
      </c>
      <c r="AM31" s="35">
        <f>SUBTOTAL(9,AM27:AM30)</f>
        <v>151424.81</v>
      </c>
      <c r="AN31" s="35">
        <f>SUBTOTAL(9,AN27:AN30)</f>
        <v>149105.95215126048</v>
      </c>
    </row>
    <row r="32" spans="1:40">
      <c r="A32" s="99" t="s">
        <v>332</v>
      </c>
      <c r="B32" s="100">
        <v>2</v>
      </c>
      <c r="C32" s="104" t="s">
        <v>333</v>
      </c>
      <c r="D32" s="99" t="s">
        <v>334</v>
      </c>
      <c r="E32" s="34">
        <v>5571.1</v>
      </c>
      <c r="F32" s="34">
        <v>4832.5</v>
      </c>
      <c r="G32" s="34">
        <v>4065.68</v>
      </c>
      <c r="H32" s="34">
        <v>3702.52</v>
      </c>
      <c r="I32" s="34">
        <v>5023.99</v>
      </c>
      <c r="J32" s="34">
        <v>6295.28</v>
      </c>
      <c r="K32" s="34">
        <v>6859.57</v>
      </c>
      <c r="L32" s="34">
        <v>6945.93</v>
      </c>
      <c r="M32" s="34">
        <v>7215.56</v>
      </c>
      <c r="N32" s="34">
        <v>7281.61</v>
      </c>
      <c r="O32" s="34">
        <v>8145.55</v>
      </c>
      <c r="P32" s="34">
        <v>9571.18</v>
      </c>
      <c r="Q32" s="34">
        <v>10436.75</v>
      </c>
      <c r="R32" s="34">
        <v>10267.290000000001</v>
      </c>
      <c r="S32" s="34">
        <v>9783.92</v>
      </c>
      <c r="T32" s="34">
        <v>8961.85</v>
      </c>
      <c r="U32" s="34">
        <v>9407.9699999999993</v>
      </c>
      <c r="V32" s="34">
        <v>10210.43</v>
      </c>
      <c r="W32" s="34">
        <v>8653.51</v>
      </c>
      <c r="X32" s="34">
        <v>7942.69</v>
      </c>
      <c r="Y32" s="34">
        <v>7879.69</v>
      </c>
      <c r="Z32" s="34">
        <v>7542.14</v>
      </c>
      <c r="AA32" s="34">
        <v>8169.54</v>
      </c>
      <c r="AB32" s="34">
        <v>9694.24</v>
      </c>
      <c r="AC32" s="34">
        <v>10145.02</v>
      </c>
      <c r="AD32" s="34">
        <v>10480.86</v>
      </c>
      <c r="AE32" s="34">
        <v>9963.5400000000009</v>
      </c>
      <c r="AF32" s="34">
        <v>8190.07</v>
      </c>
      <c r="AG32" s="34">
        <v>8540.4</v>
      </c>
      <c r="AH32" s="34">
        <v>7209.98</v>
      </c>
      <c r="AI32" s="34">
        <v>8124.65</v>
      </c>
      <c r="AJ32" s="34">
        <v>7362.45</v>
      </c>
      <c r="AK32" s="34">
        <v>8436.2800000000007</v>
      </c>
      <c r="AL32" s="34">
        <v>7726.19</v>
      </c>
      <c r="AM32" s="34">
        <v>6821.82</v>
      </c>
      <c r="AN32" s="34">
        <v>9444.5869411764706</v>
      </c>
    </row>
    <row r="33" spans="1:40">
      <c r="A33" s="99" t="s">
        <v>335</v>
      </c>
      <c r="B33" s="100">
        <v>2</v>
      </c>
      <c r="C33" s="104" t="s">
        <v>333</v>
      </c>
      <c r="D33" s="99" t="s">
        <v>336</v>
      </c>
      <c r="E33" s="34">
        <v>102179.32</v>
      </c>
      <c r="F33" s="34">
        <v>101646.73</v>
      </c>
      <c r="G33" s="34">
        <v>101580.46</v>
      </c>
      <c r="H33" s="34">
        <v>101148.18</v>
      </c>
      <c r="I33" s="34">
        <v>100279.51</v>
      </c>
      <c r="J33" s="34">
        <v>99280.4</v>
      </c>
      <c r="K33" s="34">
        <v>100463.08</v>
      </c>
      <c r="L33" s="34">
        <v>101191.15</v>
      </c>
      <c r="M33" s="34">
        <v>100146.56</v>
      </c>
      <c r="N33" s="34">
        <v>99301.41</v>
      </c>
      <c r="O33" s="34">
        <v>98229.81</v>
      </c>
      <c r="P33" s="34">
        <v>97270.1</v>
      </c>
      <c r="Q33" s="34">
        <v>95858.58</v>
      </c>
      <c r="R33" s="34">
        <v>94940.35</v>
      </c>
      <c r="S33" s="34">
        <v>94117.7</v>
      </c>
      <c r="T33" s="34">
        <v>92773.47</v>
      </c>
      <c r="U33" s="34">
        <v>93829.29</v>
      </c>
      <c r="V33" s="34">
        <v>93740.7</v>
      </c>
      <c r="W33" s="34">
        <v>93237.11</v>
      </c>
      <c r="X33" s="34">
        <v>93991.72</v>
      </c>
      <c r="Y33" s="34">
        <v>93210.82</v>
      </c>
      <c r="Z33" s="34">
        <v>93504.84</v>
      </c>
      <c r="AA33" s="34">
        <v>95112.42</v>
      </c>
      <c r="AB33" s="34">
        <v>96034.23</v>
      </c>
      <c r="AC33" s="34">
        <v>94587.16</v>
      </c>
      <c r="AD33" s="34">
        <v>95282.69</v>
      </c>
      <c r="AE33" s="34">
        <v>95032.23</v>
      </c>
      <c r="AF33" s="34">
        <v>94618.23</v>
      </c>
      <c r="AG33" s="34">
        <v>94036.1</v>
      </c>
      <c r="AH33" s="34">
        <v>94183.31</v>
      </c>
      <c r="AI33" s="34">
        <v>94467.86</v>
      </c>
      <c r="AJ33" s="34">
        <v>94491.88</v>
      </c>
      <c r="AK33" s="34">
        <v>95547.19</v>
      </c>
      <c r="AL33" s="34">
        <v>94852.69</v>
      </c>
      <c r="AM33" s="34">
        <v>96434.22</v>
      </c>
      <c r="AN33" s="34">
        <v>92518.146588235293</v>
      </c>
    </row>
    <row r="34" spans="1:40">
      <c r="A34" s="99" t="s">
        <v>337</v>
      </c>
      <c r="B34" s="100">
        <v>2</v>
      </c>
      <c r="C34" s="104" t="s">
        <v>333</v>
      </c>
      <c r="D34" s="99" t="s">
        <v>338</v>
      </c>
      <c r="E34" s="34">
        <v>127370.16</v>
      </c>
      <c r="F34" s="34">
        <v>126707.08</v>
      </c>
      <c r="G34" s="34">
        <v>126513.27</v>
      </c>
      <c r="H34" s="34">
        <v>125690.15</v>
      </c>
      <c r="I34" s="34">
        <v>125435.77</v>
      </c>
      <c r="J34" s="34">
        <v>126631.72</v>
      </c>
      <c r="K34" s="34">
        <v>125206.9</v>
      </c>
      <c r="L34" s="34">
        <v>126208.16</v>
      </c>
      <c r="M34" s="34">
        <v>126508.4</v>
      </c>
      <c r="N34" s="34">
        <v>128160.4</v>
      </c>
      <c r="O34" s="34">
        <v>128602.78</v>
      </c>
      <c r="P34" s="34">
        <v>127842.85</v>
      </c>
      <c r="Q34" s="34">
        <v>128821.16</v>
      </c>
      <c r="R34" s="34">
        <v>129530</v>
      </c>
      <c r="S34" s="34">
        <v>130360.04</v>
      </c>
      <c r="T34" s="34">
        <v>131455.10999999999</v>
      </c>
      <c r="U34" s="34">
        <v>132106.47</v>
      </c>
      <c r="V34" s="34">
        <v>131334.38</v>
      </c>
      <c r="W34" s="34">
        <v>130784.07</v>
      </c>
      <c r="X34" s="34">
        <v>130802.63</v>
      </c>
      <c r="Y34" s="34">
        <v>131625.84</v>
      </c>
      <c r="Z34" s="34">
        <v>130936.65</v>
      </c>
      <c r="AA34" s="34">
        <v>130014.6</v>
      </c>
      <c r="AB34" s="34">
        <v>128982.36</v>
      </c>
      <c r="AC34" s="34">
        <v>128591.44</v>
      </c>
      <c r="AD34" s="34">
        <v>128494.17</v>
      </c>
      <c r="AE34" s="34">
        <v>129401.74</v>
      </c>
      <c r="AF34" s="34">
        <v>128639.45</v>
      </c>
      <c r="AG34" s="34">
        <v>128158.38</v>
      </c>
      <c r="AH34" s="34">
        <v>126337.03</v>
      </c>
      <c r="AI34" s="34">
        <v>125948.02</v>
      </c>
      <c r="AJ34" s="34">
        <v>126140.82</v>
      </c>
      <c r="AK34" s="34">
        <v>126846.8</v>
      </c>
      <c r="AL34" s="34">
        <v>126758.62</v>
      </c>
      <c r="AM34" s="34">
        <v>126790.25</v>
      </c>
      <c r="AN34" s="34">
        <v>128834.920268908</v>
      </c>
    </row>
    <row r="35" spans="1:40">
      <c r="A35" s="99" t="s">
        <v>339</v>
      </c>
      <c r="B35" s="100">
        <v>2</v>
      </c>
      <c r="C35" s="104" t="s">
        <v>333</v>
      </c>
      <c r="D35" s="99" t="s">
        <v>340</v>
      </c>
      <c r="E35" s="34">
        <v>44180.160000000003</v>
      </c>
      <c r="F35" s="34">
        <v>44320.86</v>
      </c>
      <c r="G35" s="34">
        <v>43570.03</v>
      </c>
      <c r="H35" s="34">
        <v>44265.64</v>
      </c>
      <c r="I35" s="34">
        <v>45153.93</v>
      </c>
      <c r="J35" s="34">
        <v>46041.81</v>
      </c>
      <c r="K35" s="34">
        <v>45444.65</v>
      </c>
      <c r="L35" s="34">
        <v>46177.11</v>
      </c>
      <c r="M35" s="34">
        <v>44612.02</v>
      </c>
      <c r="N35" s="34">
        <v>43569.45</v>
      </c>
      <c r="O35" s="34">
        <v>42897.46</v>
      </c>
      <c r="P35" s="34">
        <v>42941.77</v>
      </c>
      <c r="Q35" s="34">
        <v>42791.35</v>
      </c>
      <c r="R35" s="34">
        <v>43380.37</v>
      </c>
      <c r="S35" s="34">
        <v>42818.05</v>
      </c>
      <c r="T35" s="34">
        <v>41541.46</v>
      </c>
      <c r="U35" s="34">
        <v>41990.720000000001</v>
      </c>
      <c r="V35" s="34">
        <v>40475.519999999997</v>
      </c>
      <c r="W35" s="34">
        <v>39971.65</v>
      </c>
      <c r="X35" s="34">
        <v>40537.230000000003</v>
      </c>
      <c r="Y35" s="34">
        <v>40874.74</v>
      </c>
      <c r="Z35" s="34">
        <v>40932.339999999997</v>
      </c>
      <c r="AA35" s="34">
        <v>40261.75</v>
      </c>
      <c r="AB35" s="34">
        <v>39986.959999999999</v>
      </c>
      <c r="AC35" s="34">
        <v>40896.94</v>
      </c>
      <c r="AD35" s="34">
        <v>41920.04</v>
      </c>
      <c r="AE35" s="34">
        <v>41936.11</v>
      </c>
      <c r="AF35" s="34">
        <v>41708.71</v>
      </c>
      <c r="AG35" s="34">
        <v>41736.21</v>
      </c>
      <c r="AH35" s="34">
        <v>42456.18</v>
      </c>
      <c r="AI35" s="34">
        <v>42826.23</v>
      </c>
      <c r="AJ35" s="34">
        <v>42885.440000000002</v>
      </c>
      <c r="AK35" s="34">
        <v>43220.18</v>
      </c>
      <c r="AL35" s="34">
        <v>44506.43</v>
      </c>
      <c r="AM35" s="34">
        <v>43816.46</v>
      </c>
      <c r="AN35" s="34">
        <v>41309.931394958003</v>
      </c>
    </row>
    <row r="36" spans="1:40">
      <c r="A36" s="101"/>
      <c r="B36" s="100"/>
      <c r="C36" s="105" t="s">
        <v>341</v>
      </c>
      <c r="D36" s="101"/>
      <c r="E36" s="35">
        <f>SUBTOTAL(9,E32:E35)</f>
        <v>279300.74</v>
      </c>
      <c r="F36" s="35">
        <f>SUBTOTAL(9,F32:F35)</f>
        <v>277507.17</v>
      </c>
      <c r="G36" s="35">
        <f>SUBTOTAL(9,G32:G35)</f>
        <v>275729.44</v>
      </c>
      <c r="H36" s="35">
        <f>SUBTOTAL(9,H32:H35)</f>
        <v>274806.49</v>
      </c>
      <c r="I36" s="35">
        <f>SUBTOTAL(9,I32:I35)</f>
        <v>275893.2</v>
      </c>
      <c r="J36" s="35">
        <f>SUBTOTAL(9,J32:J35)</f>
        <v>278249.20999999996</v>
      </c>
      <c r="K36" s="35">
        <f>SUBTOTAL(9,K32:K35)</f>
        <v>277974.2</v>
      </c>
      <c r="L36" s="35">
        <f>SUBTOTAL(9,L32:L35)</f>
        <v>280522.34999999998</v>
      </c>
      <c r="M36" s="35">
        <f>SUBTOTAL(9,M32:M35)</f>
        <v>278482.53999999998</v>
      </c>
      <c r="N36" s="35">
        <f>SUBTOTAL(9,N32:N35)</f>
        <v>278312.87</v>
      </c>
      <c r="O36" s="35">
        <f>SUBTOTAL(9,O32:O35)</f>
        <v>277875.60000000003</v>
      </c>
      <c r="P36" s="35">
        <f>SUBTOTAL(9,P32:P35)</f>
        <v>277625.90000000002</v>
      </c>
      <c r="Q36" s="35">
        <f>SUBTOTAL(9,Q32:Q35)</f>
        <v>277907.83999999997</v>
      </c>
      <c r="R36" s="35">
        <f>SUBTOTAL(9,R32:R35)</f>
        <v>278118.01</v>
      </c>
      <c r="S36" s="35">
        <f>SUBTOTAL(9,S32:S35)</f>
        <v>277079.70999999996</v>
      </c>
      <c r="T36" s="35">
        <f>SUBTOTAL(9,T32:T35)</f>
        <v>274731.89</v>
      </c>
      <c r="U36" s="35">
        <f>SUBTOTAL(9,U32:U35)</f>
        <v>277334.44999999995</v>
      </c>
      <c r="V36" s="35">
        <f>SUBTOTAL(9,V32:V35)</f>
        <v>275761.03000000003</v>
      </c>
      <c r="W36" s="35">
        <f>SUBTOTAL(9,W32:W35)</f>
        <v>272646.34000000003</v>
      </c>
      <c r="X36" s="35">
        <f>SUBTOTAL(9,X32:X35)</f>
        <v>273274.27</v>
      </c>
      <c r="Y36" s="35">
        <f>SUBTOTAL(9,Y32:Y35)</f>
        <v>273591.09000000003</v>
      </c>
      <c r="Z36" s="35">
        <f>SUBTOTAL(9,Z32:Z35)</f>
        <v>272915.96999999997</v>
      </c>
      <c r="AA36" s="35">
        <f>SUBTOTAL(9,AA32:AA35)</f>
        <v>273558.31</v>
      </c>
      <c r="AB36" s="35">
        <f>SUBTOTAL(9,AB32:AB35)</f>
        <v>274697.79000000004</v>
      </c>
      <c r="AC36" s="35">
        <f>SUBTOTAL(9,AC32:AC35)</f>
        <v>274220.56</v>
      </c>
      <c r="AD36" s="35">
        <f>SUBTOTAL(9,AD32:AD35)</f>
        <v>276177.76</v>
      </c>
      <c r="AE36" s="35">
        <f>SUBTOTAL(9,AE32:AE35)</f>
        <v>276333.62</v>
      </c>
      <c r="AF36" s="35">
        <f>SUBTOTAL(9,AF32:AF35)</f>
        <v>273156.46000000002</v>
      </c>
      <c r="AG36" s="35">
        <f>SUBTOTAL(9,AG32:AG35)</f>
        <v>272471.09000000003</v>
      </c>
      <c r="AH36" s="35">
        <f>SUBTOTAL(9,AH32:AH35)</f>
        <v>270186.5</v>
      </c>
      <c r="AI36" s="35">
        <f>SUBTOTAL(9,AI32:AI35)</f>
        <v>271366.76</v>
      </c>
      <c r="AJ36" s="35">
        <f>SUBTOTAL(9,AJ32:AJ35)</f>
        <v>270880.59000000003</v>
      </c>
      <c r="AK36" s="35">
        <f>SUBTOTAL(9,AK32:AK35)</f>
        <v>274050.45</v>
      </c>
      <c r="AL36" s="35">
        <f>SUBTOTAL(9,AL32:AL35)</f>
        <v>273843.93</v>
      </c>
      <c r="AM36" s="35">
        <f>SUBTOTAL(9,AM32:AM35)</f>
        <v>273862.75</v>
      </c>
      <c r="AN36" s="35">
        <f>SUBTOTAL(9,AN32:AN35)</f>
        <v>272107.58519327774</v>
      </c>
    </row>
    <row r="37" spans="1:40">
      <c r="A37" s="99" t="s">
        <v>342</v>
      </c>
      <c r="B37" s="100">
        <v>3</v>
      </c>
      <c r="C37" s="104" t="s">
        <v>343</v>
      </c>
      <c r="D37" s="99" t="s">
        <v>344</v>
      </c>
      <c r="E37" s="34">
        <v>5881.17</v>
      </c>
      <c r="F37" s="34">
        <v>5935.28</v>
      </c>
      <c r="G37" s="34">
        <v>6431.62</v>
      </c>
      <c r="H37" s="34">
        <v>6397.73</v>
      </c>
      <c r="I37" s="34">
        <v>6551.1</v>
      </c>
      <c r="J37" s="34">
        <v>6034.86</v>
      </c>
      <c r="K37" s="34">
        <v>7109.51</v>
      </c>
      <c r="L37" s="34">
        <v>6658.64</v>
      </c>
      <c r="M37" s="34">
        <v>7720.45</v>
      </c>
      <c r="N37" s="34">
        <v>7815.82</v>
      </c>
      <c r="O37" s="34">
        <v>8042.23</v>
      </c>
      <c r="P37" s="34">
        <v>8333.24</v>
      </c>
      <c r="Q37" s="34">
        <v>6940.37</v>
      </c>
      <c r="R37" s="34">
        <v>8215.34</v>
      </c>
      <c r="S37" s="34">
        <v>7616.21</v>
      </c>
      <c r="T37" s="34">
        <v>7793.09</v>
      </c>
      <c r="U37" s="34">
        <v>8615.49</v>
      </c>
      <c r="V37" s="34">
        <v>9966.83</v>
      </c>
      <c r="W37" s="34">
        <v>10110.280000000001</v>
      </c>
      <c r="X37" s="34">
        <v>9835.51</v>
      </c>
      <c r="Y37" s="34">
        <v>9476.17</v>
      </c>
      <c r="Z37" s="34">
        <v>10406.52</v>
      </c>
      <c r="AA37" s="34">
        <v>10949.78</v>
      </c>
      <c r="AB37" s="34">
        <v>11674.97</v>
      </c>
      <c r="AC37" s="34">
        <v>12294.52</v>
      </c>
      <c r="AD37" s="34">
        <v>13261.37</v>
      </c>
      <c r="AE37" s="34">
        <v>13044.36</v>
      </c>
      <c r="AF37" s="34">
        <v>14754.02</v>
      </c>
      <c r="AG37" s="34">
        <v>14645.33</v>
      </c>
      <c r="AH37" s="34">
        <v>15352.53</v>
      </c>
      <c r="AI37" s="34">
        <v>15360.19</v>
      </c>
      <c r="AJ37" s="34">
        <v>15076.01</v>
      </c>
      <c r="AK37" s="34">
        <v>15185.83</v>
      </c>
      <c r="AL37" s="34">
        <v>14166.9</v>
      </c>
      <c r="AM37" s="34">
        <v>13153.97</v>
      </c>
      <c r="AN37" s="34">
        <v>15466.4147563025</v>
      </c>
    </row>
    <row r="38" spans="1:40">
      <c r="A38" s="99" t="s">
        <v>345</v>
      </c>
      <c r="B38" s="100">
        <v>3</v>
      </c>
      <c r="C38" s="104" t="s">
        <v>343</v>
      </c>
      <c r="D38" s="99" t="s">
        <v>346</v>
      </c>
      <c r="E38" s="34">
        <v>99787.33</v>
      </c>
      <c r="F38" s="34">
        <v>98895.17</v>
      </c>
      <c r="G38" s="34">
        <v>98594.49</v>
      </c>
      <c r="H38" s="34">
        <v>97694.39</v>
      </c>
      <c r="I38" s="34">
        <v>97397.58</v>
      </c>
      <c r="J38" s="34">
        <v>97943.17</v>
      </c>
      <c r="K38" s="34">
        <v>98701.03</v>
      </c>
      <c r="L38" s="34">
        <v>98860.7</v>
      </c>
      <c r="M38" s="34">
        <v>99106.97</v>
      </c>
      <c r="N38" s="34">
        <v>99407.32</v>
      </c>
      <c r="O38" s="34">
        <v>98528.6</v>
      </c>
      <c r="P38" s="34">
        <v>98519.17</v>
      </c>
      <c r="Q38" s="34">
        <v>98198.77</v>
      </c>
      <c r="R38" s="34">
        <v>98907.520000000004</v>
      </c>
      <c r="S38" s="34">
        <v>97856.65</v>
      </c>
      <c r="T38" s="34">
        <v>99627.63</v>
      </c>
      <c r="U38" s="34">
        <v>98423.91</v>
      </c>
      <c r="V38" s="34">
        <v>98342.14</v>
      </c>
      <c r="W38" s="34">
        <v>99183.62</v>
      </c>
      <c r="X38" s="34">
        <v>98494.32</v>
      </c>
      <c r="Y38" s="34">
        <v>98975.41</v>
      </c>
      <c r="Z38" s="34">
        <v>97287.57</v>
      </c>
      <c r="AA38" s="34">
        <v>97501.28</v>
      </c>
      <c r="AB38" s="34">
        <v>97219.91</v>
      </c>
      <c r="AC38" s="34">
        <v>96692.47</v>
      </c>
      <c r="AD38" s="34">
        <v>96271.19</v>
      </c>
      <c r="AE38" s="34">
        <v>95449.57</v>
      </c>
      <c r="AF38" s="34">
        <v>95243.839999999997</v>
      </c>
      <c r="AG38" s="34">
        <v>95003.06</v>
      </c>
      <c r="AH38" s="34">
        <v>95120.46</v>
      </c>
      <c r="AI38" s="34">
        <v>94933.85</v>
      </c>
      <c r="AJ38" s="34">
        <v>95081.85</v>
      </c>
      <c r="AK38" s="34">
        <v>94922.21</v>
      </c>
      <c r="AL38" s="34">
        <v>95665.93</v>
      </c>
      <c r="AM38" s="34">
        <v>96184.1</v>
      </c>
      <c r="AN38" s="34">
        <v>95354.770957983201</v>
      </c>
    </row>
    <row r="39" spans="1:40">
      <c r="A39" s="99" t="s">
        <v>347</v>
      </c>
      <c r="B39" s="100">
        <v>3</v>
      </c>
      <c r="C39" s="104" t="s">
        <v>343</v>
      </c>
      <c r="D39" s="99" t="s">
        <v>348</v>
      </c>
      <c r="E39" s="34">
        <v>128226</v>
      </c>
      <c r="F39" s="34">
        <v>128367.46</v>
      </c>
      <c r="G39" s="34">
        <v>128169.53</v>
      </c>
      <c r="H39" s="34">
        <v>127535.92</v>
      </c>
      <c r="I39" s="34">
        <v>127761.34</v>
      </c>
      <c r="J39" s="34">
        <v>127724.93</v>
      </c>
      <c r="K39" s="34">
        <v>126903.41</v>
      </c>
      <c r="L39" s="34">
        <v>126700.12</v>
      </c>
      <c r="M39" s="34">
        <v>127597.98</v>
      </c>
      <c r="N39" s="34">
        <v>128989.86</v>
      </c>
      <c r="O39" s="34">
        <v>128618.24000000001</v>
      </c>
      <c r="P39" s="34">
        <v>127477.13</v>
      </c>
      <c r="Q39" s="34">
        <v>126841.65</v>
      </c>
      <c r="R39" s="34">
        <v>127409.71</v>
      </c>
      <c r="S39" s="34">
        <v>126027.85</v>
      </c>
      <c r="T39" s="34">
        <v>126783.5</v>
      </c>
      <c r="U39" s="34">
        <v>127806.37</v>
      </c>
      <c r="V39" s="34">
        <v>127959.81</v>
      </c>
      <c r="W39" s="34">
        <v>128438.88</v>
      </c>
      <c r="X39" s="34">
        <v>129325.05</v>
      </c>
      <c r="Y39" s="34">
        <v>129206.37</v>
      </c>
      <c r="Z39" s="34">
        <v>129718.96</v>
      </c>
      <c r="AA39" s="34">
        <v>129071.88</v>
      </c>
      <c r="AB39" s="34">
        <v>128570.59</v>
      </c>
      <c r="AC39" s="34">
        <v>127786.06</v>
      </c>
      <c r="AD39" s="34">
        <v>127331.45</v>
      </c>
      <c r="AE39" s="34">
        <v>127478.26</v>
      </c>
      <c r="AF39" s="34">
        <v>128986.06</v>
      </c>
      <c r="AG39" s="34">
        <v>129806.21</v>
      </c>
      <c r="AH39" s="34">
        <v>131054.55</v>
      </c>
      <c r="AI39" s="34">
        <v>131798.10999999999</v>
      </c>
      <c r="AJ39" s="34">
        <v>133424.89000000001</v>
      </c>
      <c r="AK39" s="34">
        <v>133907.67000000001</v>
      </c>
      <c r="AL39" s="34">
        <v>133063.37</v>
      </c>
      <c r="AM39" s="34">
        <v>132992.07</v>
      </c>
      <c r="AN39" s="34">
        <v>131315.005882353</v>
      </c>
    </row>
    <row r="40" spans="1:40">
      <c r="A40" s="99" t="s">
        <v>349</v>
      </c>
      <c r="B40" s="100">
        <v>3</v>
      </c>
      <c r="C40" s="104" t="s">
        <v>343</v>
      </c>
      <c r="D40" s="99" t="s">
        <v>350</v>
      </c>
      <c r="E40" s="34">
        <v>48209</v>
      </c>
      <c r="F40" s="34">
        <v>49837.31</v>
      </c>
      <c r="G40" s="34">
        <v>49368.61</v>
      </c>
      <c r="H40" s="34">
        <v>49490.82</v>
      </c>
      <c r="I40" s="34">
        <v>48476.62</v>
      </c>
      <c r="J40" s="34">
        <v>48600.68</v>
      </c>
      <c r="K40" s="34">
        <v>48473.11</v>
      </c>
      <c r="L40" s="34">
        <v>48874.25</v>
      </c>
      <c r="M40" s="34">
        <v>49771.95</v>
      </c>
      <c r="N40" s="34">
        <v>48370.720000000001</v>
      </c>
      <c r="O40" s="34">
        <v>47901.77</v>
      </c>
      <c r="P40" s="34">
        <v>48145.86</v>
      </c>
      <c r="Q40" s="34">
        <v>48553.43</v>
      </c>
      <c r="R40" s="34">
        <v>47855.71</v>
      </c>
      <c r="S40" s="34">
        <v>48078.46</v>
      </c>
      <c r="T40" s="34">
        <v>47800.36</v>
      </c>
      <c r="U40" s="34">
        <v>47293.43</v>
      </c>
      <c r="V40" s="34">
        <v>48975.26</v>
      </c>
      <c r="W40" s="34">
        <v>48867.77</v>
      </c>
      <c r="X40" s="34">
        <v>48873.37</v>
      </c>
      <c r="Y40" s="34">
        <v>47373.1</v>
      </c>
      <c r="Z40" s="34">
        <v>46519.81</v>
      </c>
      <c r="AA40" s="34">
        <v>47522.01</v>
      </c>
      <c r="AB40" s="34">
        <v>46242.27</v>
      </c>
      <c r="AC40" s="34">
        <v>44911.8</v>
      </c>
      <c r="AD40" s="34">
        <v>43798.32</v>
      </c>
      <c r="AE40" s="34">
        <v>43465.24</v>
      </c>
      <c r="AF40" s="34">
        <v>43244.54</v>
      </c>
      <c r="AG40" s="34">
        <v>43045.07</v>
      </c>
      <c r="AH40" s="34">
        <v>44435.89</v>
      </c>
      <c r="AI40" s="34">
        <v>45512.14</v>
      </c>
      <c r="AJ40" s="34">
        <v>45860.13</v>
      </c>
      <c r="AK40" s="34">
        <v>46315.83</v>
      </c>
      <c r="AL40" s="34">
        <v>45718.16</v>
      </c>
      <c r="AM40" s="34">
        <v>44756.160000000003</v>
      </c>
      <c r="AN40" s="34">
        <v>44333.039327731101</v>
      </c>
    </row>
    <row r="41" spans="1:40">
      <c r="A41" s="101"/>
      <c r="B41" s="100"/>
      <c r="C41" s="105" t="s">
        <v>351</v>
      </c>
      <c r="D41" s="101"/>
      <c r="E41" s="35">
        <f>SUBTOTAL(9,E37:E40)</f>
        <v>282103.5</v>
      </c>
      <c r="F41" s="35">
        <f>SUBTOTAL(9,F37:F40)</f>
        <v>283035.21999999997</v>
      </c>
      <c r="G41" s="35">
        <f>SUBTOTAL(9,G37:G40)</f>
        <v>282564.25</v>
      </c>
      <c r="H41" s="35">
        <f>SUBTOTAL(9,H37:H40)</f>
        <v>281118.86</v>
      </c>
      <c r="I41" s="35">
        <f>SUBTOTAL(9,I37:I40)</f>
        <v>280186.64</v>
      </c>
      <c r="J41" s="35">
        <f>SUBTOTAL(9,J37:J40)</f>
        <v>280303.64</v>
      </c>
      <c r="K41" s="35">
        <f>SUBTOTAL(9,K37:K40)</f>
        <v>281187.06</v>
      </c>
      <c r="L41" s="35">
        <f>SUBTOTAL(9,L37:L40)</f>
        <v>281093.70999999996</v>
      </c>
      <c r="M41" s="35">
        <f>SUBTOTAL(9,M37:M40)</f>
        <v>284197.34999999998</v>
      </c>
      <c r="N41" s="35">
        <f>SUBTOTAL(9,N37:N40)</f>
        <v>284583.71999999997</v>
      </c>
      <c r="O41" s="35">
        <f>SUBTOTAL(9,O37:O40)</f>
        <v>283090.84000000003</v>
      </c>
      <c r="P41" s="35">
        <f>SUBTOTAL(9,P37:P40)</f>
        <v>282475.40000000002</v>
      </c>
      <c r="Q41" s="35">
        <f>SUBTOTAL(9,Q37:Q40)</f>
        <v>280534.21999999997</v>
      </c>
      <c r="R41" s="35">
        <f>SUBTOTAL(9,R37:R40)</f>
        <v>282388.28000000003</v>
      </c>
      <c r="S41" s="35">
        <f>SUBTOTAL(9,S37:S40)</f>
        <v>279579.17000000004</v>
      </c>
      <c r="T41" s="35">
        <f>SUBTOTAL(9,T37:T40)</f>
        <v>282004.58</v>
      </c>
      <c r="U41" s="35">
        <f>SUBTOTAL(9,U37:U40)</f>
        <v>282139.2</v>
      </c>
      <c r="V41" s="35">
        <f>SUBTOTAL(9,V37:V40)</f>
        <v>285244.03999999998</v>
      </c>
      <c r="W41" s="35">
        <f>SUBTOTAL(9,W37:W40)</f>
        <v>286600.55</v>
      </c>
      <c r="X41" s="35">
        <f>SUBTOTAL(9,X37:X40)</f>
        <v>286528.25</v>
      </c>
      <c r="Y41" s="35">
        <f>SUBTOTAL(9,Y37:Y40)</f>
        <v>285031.05</v>
      </c>
      <c r="Z41" s="35">
        <f>SUBTOTAL(9,Z37:Z40)</f>
        <v>283932.86</v>
      </c>
      <c r="AA41" s="35">
        <f>SUBTOTAL(9,AA37:AA40)</f>
        <v>285044.95</v>
      </c>
      <c r="AB41" s="35">
        <f>SUBTOTAL(9,AB37:AB40)</f>
        <v>283707.74</v>
      </c>
      <c r="AC41" s="35">
        <f>SUBTOTAL(9,AC37:AC40)</f>
        <v>281684.84999999998</v>
      </c>
      <c r="AD41" s="35">
        <f>SUBTOTAL(9,AD37:AD40)</f>
        <v>280662.33</v>
      </c>
      <c r="AE41" s="35">
        <f>SUBTOTAL(9,AE37:AE40)</f>
        <v>279437.43</v>
      </c>
      <c r="AF41" s="35">
        <f>SUBTOTAL(9,AF37:AF40)</f>
        <v>282228.45999999996</v>
      </c>
      <c r="AG41" s="35">
        <f>SUBTOTAL(9,AG37:AG40)</f>
        <v>282499.67</v>
      </c>
      <c r="AH41" s="35">
        <f>SUBTOTAL(9,AH37:AH40)</f>
        <v>285963.43</v>
      </c>
      <c r="AI41" s="35">
        <f>SUBTOTAL(9,AI37:AI40)</f>
        <v>287604.28999999998</v>
      </c>
      <c r="AJ41" s="35">
        <f>SUBTOTAL(9,AJ37:AJ40)</f>
        <v>289442.88</v>
      </c>
      <c r="AK41" s="35">
        <f>SUBTOTAL(9,AK37:AK40)</f>
        <v>290331.54000000004</v>
      </c>
      <c r="AL41" s="35">
        <f>SUBTOTAL(9,AL37:AL40)</f>
        <v>288614.36</v>
      </c>
      <c r="AM41" s="35">
        <f>SUBTOTAL(9,AM37:AM40)</f>
        <v>287086.30000000005</v>
      </c>
      <c r="AN41" s="35">
        <f>SUBTOTAL(9,AN37:AN40)</f>
        <v>286469.23092436983</v>
      </c>
    </row>
    <row r="42" spans="1:40">
      <c r="A42" s="99" t="s">
        <v>352</v>
      </c>
      <c r="B42" s="100">
        <v>3.1</v>
      </c>
      <c r="C42" s="99" t="s">
        <v>353</v>
      </c>
      <c r="D42" s="99" t="s">
        <v>354</v>
      </c>
      <c r="E42" s="34">
        <v>764.21</v>
      </c>
      <c r="F42" s="34">
        <v>466.36</v>
      </c>
      <c r="G42" s="34">
        <v>-413.79</v>
      </c>
      <c r="H42" s="34">
        <v>-1319.91</v>
      </c>
      <c r="I42" s="34">
        <v>-1235.21</v>
      </c>
      <c r="J42" s="34">
        <v>-1436.46</v>
      </c>
      <c r="K42" s="34">
        <v>-312.3</v>
      </c>
      <c r="L42" s="34">
        <v>-2117.04</v>
      </c>
      <c r="M42" s="34">
        <v>-1245.8699999999999</v>
      </c>
      <c r="N42" s="34">
        <v>-1084.3800000000001</v>
      </c>
      <c r="O42" s="34">
        <v>-1717.33</v>
      </c>
      <c r="P42" s="34">
        <v>-2118.73</v>
      </c>
      <c r="Q42" s="34">
        <v>-2445.92</v>
      </c>
      <c r="R42" s="34">
        <v>-2755.4</v>
      </c>
      <c r="S42" s="34">
        <v>-2199.31</v>
      </c>
      <c r="T42" s="34">
        <v>-1929.41</v>
      </c>
      <c r="U42" s="34">
        <v>-885.05</v>
      </c>
      <c r="V42" s="34">
        <v>-837.59</v>
      </c>
      <c r="W42" s="34">
        <v>-1520.39</v>
      </c>
      <c r="X42" s="34">
        <v>-1240.75</v>
      </c>
      <c r="Y42" s="34">
        <v>-707.3</v>
      </c>
      <c r="Z42" s="34">
        <v>-1589.45</v>
      </c>
      <c r="AA42" s="34">
        <v>-2659</v>
      </c>
      <c r="AB42" s="34">
        <v>-3821.17</v>
      </c>
      <c r="AC42" s="34">
        <v>-2651.46</v>
      </c>
      <c r="AD42" s="34">
        <v>-2714.83</v>
      </c>
      <c r="AE42" s="34">
        <v>-2415.4499999999998</v>
      </c>
      <c r="AF42" s="34">
        <v>-1952.24</v>
      </c>
      <c r="AG42" s="34">
        <v>-1901.46</v>
      </c>
      <c r="AH42" s="34">
        <v>-1830.43</v>
      </c>
      <c r="AI42" s="34">
        <v>-2490.81</v>
      </c>
      <c r="AJ42" s="34">
        <v>-2721.75</v>
      </c>
      <c r="AK42" s="34">
        <v>-2844.75</v>
      </c>
      <c r="AL42" s="34">
        <v>-2797.68</v>
      </c>
      <c r="AM42" s="34">
        <v>-2715.31</v>
      </c>
      <c r="AN42" s="34">
        <v>-2943.4042352941201</v>
      </c>
    </row>
    <row r="43" spans="1:40">
      <c r="A43" s="99" t="s">
        <v>355</v>
      </c>
      <c r="B43" s="100">
        <v>3.1</v>
      </c>
      <c r="C43" s="99" t="s">
        <v>353</v>
      </c>
      <c r="D43" s="99" t="s">
        <v>356</v>
      </c>
      <c r="E43" s="34">
        <v>805.78</v>
      </c>
      <c r="F43" s="34">
        <v>1604</v>
      </c>
      <c r="G43" s="34">
        <v>951.39</v>
      </c>
      <c r="H43" s="34">
        <v>988.16</v>
      </c>
      <c r="I43" s="34">
        <v>1850.72</v>
      </c>
      <c r="J43" s="34">
        <v>2518.4699999999998</v>
      </c>
      <c r="K43" s="34">
        <v>2222.85</v>
      </c>
      <c r="L43" s="34">
        <v>1645.86</v>
      </c>
      <c r="M43" s="34">
        <v>911.18</v>
      </c>
      <c r="N43" s="34">
        <v>2286.0100000000002</v>
      </c>
      <c r="O43" s="34">
        <v>2346.9299999999998</v>
      </c>
      <c r="P43" s="34">
        <v>1831.85</v>
      </c>
      <c r="Q43" s="34">
        <v>1224.5999999999999</v>
      </c>
      <c r="R43" s="34">
        <v>1270.56</v>
      </c>
      <c r="S43" s="34">
        <v>1422.85</v>
      </c>
      <c r="T43" s="34">
        <v>1386.71</v>
      </c>
      <c r="U43" s="34">
        <v>1502.29</v>
      </c>
      <c r="V43" s="34">
        <v>1926.79</v>
      </c>
      <c r="W43" s="34">
        <v>2593.84</v>
      </c>
      <c r="X43" s="34">
        <v>3329.64</v>
      </c>
      <c r="Y43" s="34">
        <v>3285.48</v>
      </c>
      <c r="Z43" s="34">
        <v>2066.81</v>
      </c>
      <c r="AA43" s="34">
        <v>3393</v>
      </c>
      <c r="AB43" s="34">
        <v>3378.78</v>
      </c>
      <c r="AC43" s="34">
        <v>3734.26</v>
      </c>
      <c r="AD43" s="34">
        <v>4037.22</v>
      </c>
      <c r="AE43" s="34">
        <v>2640.67</v>
      </c>
      <c r="AF43" s="34">
        <v>2691.29</v>
      </c>
      <c r="AG43" s="34">
        <v>1321.82</v>
      </c>
      <c r="AH43" s="34">
        <v>429.76</v>
      </c>
      <c r="AI43" s="34">
        <v>-151.99</v>
      </c>
      <c r="AJ43" s="34">
        <v>-1096.2</v>
      </c>
      <c r="AK43" s="34">
        <v>-1616.06</v>
      </c>
      <c r="AL43" s="34">
        <v>-2081.4499999999998</v>
      </c>
      <c r="AM43" s="34">
        <v>-2763.13</v>
      </c>
      <c r="AN43" s="34">
        <v>709.17428571428604</v>
      </c>
    </row>
    <row r="44" spans="1:40">
      <c r="A44" s="99" t="s">
        <v>357</v>
      </c>
      <c r="B44" s="100">
        <v>3.1</v>
      </c>
      <c r="C44" s="99" t="s">
        <v>353</v>
      </c>
      <c r="D44" s="99" t="s">
        <v>358</v>
      </c>
      <c r="E44" s="34">
        <v>361.39</v>
      </c>
      <c r="F44" s="34">
        <v>379.01</v>
      </c>
      <c r="G44" s="34">
        <v>-697.98</v>
      </c>
      <c r="H44" s="34">
        <v>-1001.33</v>
      </c>
      <c r="I44" s="34">
        <v>-615.55999999999995</v>
      </c>
      <c r="J44" s="34">
        <v>-459.81</v>
      </c>
      <c r="K44" s="34">
        <v>539.79999999999995</v>
      </c>
      <c r="L44" s="34">
        <v>-699.17</v>
      </c>
      <c r="M44" s="34">
        <v>-891.04</v>
      </c>
      <c r="N44" s="34">
        <v>-387.81</v>
      </c>
      <c r="O44" s="34">
        <v>-1720.73</v>
      </c>
      <c r="P44" s="34">
        <v>-798.41</v>
      </c>
      <c r="Q44" s="34">
        <v>-1280.05</v>
      </c>
      <c r="R44" s="34">
        <v>-1875.21</v>
      </c>
      <c r="S44" s="34">
        <v>-382.04</v>
      </c>
      <c r="T44" s="34">
        <v>-882.08</v>
      </c>
      <c r="U44" s="34">
        <v>545.04</v>
      </c>
      <c r="V44" s="34">
        <v>1119.4100000000001</v>
      </c>
      <c r="W44" s="34">
        <v>413.41</v>
      </c>
      <c r="X44" s="34">
        <v>438.75</v>
      </c>
      <c r="Y44" s="34">
        <v>515.08000000000004</v>
      </c>
      <c r="Z44" s="34">
        <v>192.31</v>
      </c>
      <c r="AA44" s="34">
        <v>912.33</v>
      </c>
      <c r="AB44" s="34">
        <v>1545.84</v>
      </c>
      <c r="AC44" s="34">
        <v>2360.98</v>
      </c>
      <c r="AD44" s="34">
        <v>2732.46</v>
      </c>
      <c r="AE44" s="34">
        <v>2697.33</v>
      </c>
      <c r="AF44" s="34">
        <v>1237.4000000000001</v>
      </c>
      <c r="AG44" s="34">
        <v>2288.64</v>
      </c>
      <c r="AH44" s="34">
        <v>1771.51</v>
      </c>
      <c r="AI44" s="34">
        <v>1357.14</v>
      </c>
      <c r="AJ44" s="34">
        <v>1965.42</v>
      </c>
      <c r="AK44" s="34">
        <v>2290.15</v>
      </c>
      <c r="AL44" s="34">
        <v>1854.18</v>
      </c>
      <c r="AM44" s="34">
        <v>2240.9299999999998</v>
      </c>
      <c r="AN44" s="34">
        <v>2317.5371596638702</v>
      </c>
    </row>
    <row r="45" spans="1:40">
      <c r="A45" s="99" t="s">
        <v>359</v>
      </c>
      <c r="B45" s="100">
        <v>3.1</v>
      </c>
      <c r="C45" s="99" t="s">
        <v>353</v>
      </c>
      <c r="D45" s="99" t="s">
        <v>360</v>
      </c>
      <c r="E45" s="34">
        <v>407.6</v>
      </c>
      <c r="F45" s="34">
        <v>-451.51</v>
      </c>
      <c r="G45" s="34">
        <v>441.28</v>
      </c>
      <c r="H45" s="34">
        <v>715.48</v>
      </c>
      <c r="I45" s="34">
        <v>1024.07</v>
      </c>
      <c r="J45" s="34">
        <v>-719.02</v>
      </c>
      <c r="K45" s="34">
        <v>-952.86</v>
      </c>
      <c r="L45" s="34">
        <v>-1390.56</v>
      </c>
      <c r="M45" s="34">
        <v>-2736.4</v>
      </c>
      <c r="N45" s="34">
        <v>-2767.49</v>
      </c>
      <c r="O45" s="34">
        <v>-4309.3599999999997</v>
      </c>
      <c r="P45" s="34">
        <v>-5144.3100000000004</v>
      </c>
      <c r="Q45" s="34">
        <v>-4879.67</v>
      </c>
      <c r="R45" s="34">
        <v>-4570.79</v>
      </c>
      <c r="S45" s="34">
        <v>-3010.81</v>
      </c>
      <c r="T45" s="34">
        <v>-2532.3200000000002</v>
      </c>
      <c r="U45" s="34">
        <v>-2200.31</v>
      </c>
      <c r="V45" s="34">
        <v>-733.04</v>
      </c>
      <c r="W45" s="34">
        <v>-1085.47</v>
      </c>
      <c r="X45" s="34">
        <v>359.6</v>
      </c>
      <c r="Y45" s="34">
        <v>-886.97</v>
      </c>
      <c r="Z45" s="34">
        <v>-461.3</v>
      </c>
      <c r="AA45" s="34">
        <v>207.63</v>
      </c>
      <c r="AB45" s="34">
        <v>-68.319999999999993</v>
      </c>
      <c r="AC45" s="34">
        <v>513.19000000000005</v>
      </c>
      <c r="AD45" s="34">
        <v>820.07</v>
      </c>
      <c r="AE45" s="34">
        <v>2297.34</v>
      </c>
      <c r="AF45" s="34">
        <v>2671.05</v>
      </c>
      <c r="AG45" s="34">
        <v>3069.95</v>
      </c>
      <c r="AH45" s="34">
        <v>3632.82</v>
      </c>
      <c r="AI45" s="34">
        <v>2915.09</v>
      </c>
      <c r="AJ45" s="34">
        <v>4159.75</v>
      </c>
      <c r="AK45" s="34">
        <v>4721.05</v>
      </c>
      <c r="AL45" s="34">
        <v>4545.93</v>
      </c>
      <c r="AM45" s="34">
        <v>5360.53</v>
      </c>
      <c r="AN45" s="34">
        <v>3154.9294117647</v>
      </c>
    </row>
    <row r="46" spans="1:40">
      <c r="A46" s="99" t="s">
        <v>361</v>
      </c>
      <c r="B46" s="100">
        <v>3.1</v>
      </c>
      <c r="C46" s="99" t="s">
        <v>353</v>
      </c>
      <c r="D46" s="99" t="s">
        <v>362</v>
      </c>
      <c r="E46" s="34">
        <v>311.77999999999997</v>
      </c>
      <c r="F46" s="34">
        <v>896.36</v>
      </c>
      <c r="G46" s="34">
        <v>886.53</v>
      </c>
      <c r="H46" s="34">
        <v>1460.04</v>
      </c>
      <c r="I46" s="34">
        <v>2234.38</v>
      </c>
      <c r="J46" s="34">
        <v>1541.42</v>
      </c>
      <c r="K46" s="34">
        <v>3412.27</v>
      </c>
      <c r="L46" s="34">
        <v>3652.58</v>
      </c>
      <c r="M46" s="34">
        <v>3753.37</v>
      </c>
      <c r="N46" s="34">
        <v>5085.54</v>
      </c>
      <c r="O46" s="34">
        <v>4325.67</v>
      </c>
      <c r="P46" s="34">
        <v>4118.76</v>
      </c>
      <c r="Q46" s="34">
        <v>4849.8100000000004</v>
      </c>
      <c r="R46" s="34">
        <v>3538.21</v>
      </c>
      <c r="S46" s="34">
        <v>3264.45</v>
      </c>
      <c r="T46" s="34">
        <v>4211.01</v>
      </c>
      <c r="U46" s="34">
        <v>4498</v>
      </c>
      <c r="V46" s="34">
        <v>4861.74</v>
      </c>
      <c r="W46" s="34">
        <v>5372.16</v>
      </c>
      <c r="X46" s="34">
        <v>5562.56</v>
      </c>
      <c r="Y46" s="34">
        <v>4387.72</v>
      </c>
      <c r="Z46" s="34">
        <v>6267.88</v>
      </c>
      <c r="AA46" s="34">
        <v>6243.19</v>
      </c>
      <c r="AB46" s="34">
        <v>6506.62</v>
      </c>
      <c r="AC46" s="34">
        <v>8356.2900000000009</v>
      </c>
      <c r="AD46" s="34">
        <v>8687.77</v>
      </c>
      <c r="AE46" s="34">
        <v>8997.85</v>
      </c>
      <c r="AF46" s="34">
        <v>9506.7099999999991</v>
      </c>
      <c r="AG46" s="34">
        <v>8965.23</v>
      </c>
      <c r="AH46" s="34">
        <v>8367.57</v>
      </c>
      <c r="AI46" s="34">
        <v>9345.93</v>
      </c>
      <c r="AJ46" s="34">
        <v>10028.42</v>
      </c>
      <c r="AK46" s="34">
        <v>9976.82</v>
      </c>
      <c r="AL46" s="34">
        <v>8841.4500000000007</v>
      </c>
      <c r="AM46" s="34">
        <v>8636.6200000000008</v>
      </c>
      <c r="AN46" s="34">
        <v>10307.9035294118</v>
      </c>
    </row>
    <row r="47" spans="1:40">
      <c r="A47" s="99" t="s">
        <v>363</v>
      </c>
      <c r="B47" s="100">
        <v>3.1</v>
      </c>
      <c r="C47" s="99" t="s">
        <v>353</v>
      </c>
      <c r="D47" s="99" t="s">
        <v>364</v>
      </c>
      <c r="E47" s="34">
        <v>351</v>
      </c>
      <c r="F47" s="34">
        <v>1163.53</v>
      </c>
      <c r="G47" s="34">
        <v>1723.19</v>
      </c>
      <c r="H47" s="34">
        <v>373.28</v>
      </c>
      <c r="I47" s="34">
        <v>-884.96</v>
      </c>
      <c r="J47" s="34">
        <v>-1031.44</v>
      </c>
      <c r="K47" s="34">
        <v>330.48</v>
      </c>
      <c r="L47" s="34">
        <v>178.24</v>
      </c>
      <c r="M47" s="34">
        <v>906.91</v>
      </c>
      <c r="N47" s="34">
        <v>1650.85</v>
      </c>
      <c r="O47" s="34">
        <v>-222.71</v>
      </c>
      <c r="P47" s="34">
        <v>-1294.1300000000001</v>
      </c>
      <c r="Q47" s="34">
        <v>-1264.4000000000001</v>
      </c>
      <c r="R47" s="34">
        <v>-1166.6300000000001</v>
      </c>
      <c r="S47" s="34">
        <v>-917.36</v>
      </c>
      <c r="T47" s="34">
        <v>-1006.42</v>
      </c>
      <c r="U47" s="34">
        <v>-1134.8499999999999</v>
      </c>
      <c r="V47" s="34">
        <v>-2061.38</v>
      </c>
      <c r="W47" s="34">
        <v>-2254.85</v>
      </c>
      <c r="X47" s="34">
        <v>-3003.22</v>
      </c>
      <c r="Y47" s="34">
        <v>-2852.19</v>
      </c>
      <c r="Z47" s="34">
        <v>-2812.28</v>
      </c>
      <c r="AA47" s="34">
        <v>-3461.72</v>
      </c>
      <c r="AB47" s="34">
        <v>-3397.81</v>
      </c>
      <c r="AC47" s="34">
        <v>-4186.96</v>
      </c>
      <c r="AD47" s="34">
        <v>-4728.8900000000003</v>
      </c>
      <c r="AE47" s="34">
        <v>-4751.5600000000004</v>
      </c>
      <c r="AF47" s="34">
        <v>-4662.8900000000003</v>
      </c>
      <c r="AG47" s="34">
        <v>-5312.37</v>
      </c>
      <c r="AH47" s="34">
        <v>-7107.35</v>
      </c>
      <c r="AI47" s="34">
        <v>-7195.88</v>
      </c>
      <c r="AJ47" s="34">
        <v>-5472.26</v>
      </c>
      <c r="AK47" s="34">
        <v>-4270.67</v>
      </c>
      <c r="AL47" s="34">
        <v>-3508.16</v>
      </c>
      <c r="AM47" s="34">
        <v>-3282</v>
      </c>
      <c r="AN47" s="34">
        <v>-5941.4966722689096</v>
      </c>
    </row>
    <row r="48" spans="1:40">
      <c r="A48" s="99" t="s">
        <v>365</v>
      </c>
      <c r="B48" s="100">
        <v>3.1</v>
      </c>
      <c r="C48" s="99" t="s">
        <v>353</v>
      </c>
      <c r="D48" s="99" t="s">
        <v>366</v>
      </c>
      <c r="E48" s="34">
        <v>30.69</v>
      </c>
      <c r="F48" s="34">
        <v>-81.42</v>
      </c>
      <c r="G48" s="34">
        <v>1112.27</v>
      </c>
      <c r="H48" s="34">
        <v>1945.5</v>
      </c>
      <c r="I48" s="34">
        <v>1821.85</v>
      </c>
      <c r="J48" s="34">
        <v>2080.39</v>
      </c>
      <c r="K48" s="34">
        <v>3662.95</v>
      </c>
      <c r="L48" s="34">
        <v>3351.6</v>
      </c>
      <c r="M48" s="34">
        <v>2973.26</v>
      </c>
      <c r="N48" s="34">
        <v>4647.2700000000004</v>
      </c>
      <c r="O48" s="34">
        <v>6141.64</v>
      </c>
      <c r="P48" s="34">
        <v>4670.45</v>
      </c>
      <c r="Q48" s="34">
        <v>3998.7</v>
      </c>
      <c r="R48" s="34">
        <v>5214.09</v>
      </c>
      <c r="S48" s="34">
        <v>4901.54</v>
      </c>
      <c r="T48" s="34">
        <v>6114.49</v>
      </c>
      <c r="U48" s="34">
        <v>5575.73</v>
      </c>
      <c r="V48" s="34">
        <v>4846.42</v>
      </c>
      <c r="W48" s="34">
        <v>5227.87</v>
      </c>
      <c r="X48" s="34">
        <v>5164.51</v>
      </c>
      <c r="Y48" s="34">
        <v>5401.26</v>
      </c>
      <c r="Z48" s="34">
        <v>5910.43</v>
      </c>
      <c r="AA48" s="34">
        <v>4842.09</v>
      </c>
      <c r="AB48" s="34">
        <v>5873.07</v>
      </c>
      <c r="AC48" s="34">
        <v>5790.67</v>
      </c>
      <c r="AD48" s="34">
        <v>6324.1</v>
      </c>
      <c r="AE48" s="34">
        <v>6277.36</v>
      </c>
      <c r="AF48" s="34">
        <v>7373.03</v>
      </c>
      <c r="AG48" s="34">
        <v>7604.45</v>
      </c>
      <c r="AH48" s="34">
        <v>7023.28</v>
      </c>
      <c r="AI48" s="34">
        <v>8382.2199999999993</v>
      </c>
      <c r="AJ48" s="34">
        <v>7023.9</v>
      </c>
      <c r="AK48" s="34">
        <v>5543.22</v>
      </c>
      <c r="AL48" s="34">
        <v>5534.05</v>
      </c>
      <c r="AM48" s="34">
        <v>6467.55</v>
      </c>
      <c r="AN48" s="34">
        <v>7943.8812773109303</v>
      </c>
    </row>
    <row r="49" spans="1:40">
      <c r="A49" s="99" t="s">
        <v>367</v>
      </c>
      <c r="B49" s="100">
        <v>3.1</v>
      </c>
      <c r="C49" s="99" t="s">
        <v>353</v>
      </c>
      <c r="D49" s="99" t="s">
        <v>368</v>
      </c>
      <c r="E49" s="34">
        <v>30.92</v>
      </c>
      <c r="F49" s="34">
        <v>1030.17</v>
      </c>
      <c r="G49" s="34">
        <v>-53.26</v>
      </c>
      <c r="H49" s="34">
        <v>100.93</v>
      </c>
      <c r="I49" s="34">
        <v>-1650.77</v>
      </c>
      <c r="J49" s="34">
        <v>-1988.76</v>
      </c>
      <c r="K49" s="34">
        <v>-1744.58</v>
      </c>
      <c r="L49" s="34">
        <v>-2235.0500000000002</v>
      </c>
      <c r="M49" s="34">
        <v>-2177</v>
      </c>
      <c r="N49" s="34">
        <v>-2515.4499999999998</v>
      </c>
      <c r="O49" s="34">
        <v>-3988.58</v>
      </c>
      <c r="P49" s="34">
        <v>-3875.02</v>
      </c>
      <c r="Q49" s="34">
        <v>-3564.63</v>
      </c>
      <c r="R49" s="34">
        <v>-3482.4</v>
      </c>
      <c r="S49" s="34">
        <v>-3383.37</v>
      </c>
      <c r="T49" s="34">
        <v>-3063.11</v>
      </c>
      <c r="U49" s="34">
        <v>-2914.3</v>
      </c>
      <c r="V49" s="34">
        <v>-3424.47</v>
      </c>
      <c r="W49" s="34">
        <v>-4070.43</v>
      </c>
      <c r="X49" s="34">
        <v>-4976.28</v>
      </c>
      <c r="Y49" s="34">
        <v>-3885.29</v>
      </c>
      <c r="Z49" s="34">
        <v>-3678.82</v>
      </c>
      <c r="AA49" s="34">
        <v>-4858.8100000000004</v>
      </c>
      <c r="AB49" s="34">
        <v>-4711.6499999999996</v>
      </c>
      <c r="AC49" s="34">
        <v>-6300.85</v>
      </c>
      <c r="AD49" s="34">
        <v>-7109.03</v>
      </c>
      <c r="AE49" s="34">
        <v>-6498.4</v>
      </c>
      <c r="AF49" s="34">
        <v>-7667.91</v>
      </c>
      <c r="AG49" s="34">
        <v>-7086.14</v>
      </c>
      <c r="AH49" s="34">
        <v>-6132.24</v>
      </c>
      <c r="AI49" s="34">
        <v>-5688.85</v>
      </c>
      <c r="AJ49" s="34">
        <v>-6580</v>
      </c>
      <c r="AK49" s="34">
        <v>-6724.29</v>
      </c>
      <c r="AL49" s="34">
        <v>-6665.59</v>
      </c>
      <c r="AM49" s="34">
        <v>-7091.41</v>
      </c>
      <c r="AN49" s="34">
        <v>-7811.3173109243799</v>
      </c>
    </row>
    <row r="50" spans="1:40">
      <c r="A50" s="99" t="s">
        <v>369</v>
      </c>
      <c r="B50" s="100">
        <v>3.1</v>
      </c>
      <c r="C50" s="99" t="s">
        <v>353</v>
      </c>
      <c r="D50" s="99" t="s">
        <v>370</v>
      </c>
      <c r="E50" s="34">
        <v>8.49</v>
      </c>
      <c r="F50" s="34">
        <v>739.41</v>
      </c>
      <c r="G50" s="34">
        <v>1815.87</v>
      </c>
      <c r="H50" s="34">
        <v>1547.21</v>
      </c>
      <c r="I50" s="34">
        <v>1398.85</v>
      </c>
      <c r="J50" s="34">
        <v>1275.03</v>
      </c>
      <c r="K50" s="34">
        <v>808.13</v>
      </c>
      <c r="L50" s="34">
        <v>320.85000000000002</v>
      </c>
      <c r="M50" s="34">
        <v>-658.5</v>
      </c>
      <c r="N50" s="34">
        <v>-2192.12</v>
      </c>
      <c r="O50" s="34">
        <v>-1930.41</v>
      </c>
      <c r="P50" s="34">
        <v>-1403.12</v>
      </c>
      <c r="Q50" s="34">
        <v>-1978.24</v>
      </c>
      <c r="R50" s="34">
        <v>-3101.18</v>
      </c>
      <c r="S50" s="34">
        <v>-1901.29</v>
      </c>
      <c r="T50" s="34">
        <v>-3609.4</v>
      </c>
      <c r="U50" s="34">
        <v>-4538.5</v>
      </c>
      <c r="V50" s="34">
        <v>-3336.7</v>
      </c>
      <c r="W50" s="34">
        <v>-4881.07</v>
      </c>
      <c r="X50" s="34">
        <v>-5133.9799999999996</v>
      </c>
      <c r="Y50" s="34">
        <v>-4474.62</v>
      </c>
      <c r="Z50" s="34">
        <v>-6033.08</v>
      </c>
      <c r="AA50" s="34">
        <v>-6727.46</v>
      </c>
      <c r="AB50" s="34">
        <v>-5874.87</v>
      </c>
      <c r="AC50" s="34">
        <v>-5058.7700000000004</v>
      </c>
      <c r="AD50" s="34">
        <v>-5490.42</v>
      </c>
      <c r="AE50" s="34">
        <v>-5681.21</v>
      </c>
      <c r="AF50" s="34">
        <v>-6105.05</v>
      </c>
      <c r="AG50" s="34">
        <v>-4651.24</v>
      </c>
      <c r="AH50" s="34">
        <v>-4660.3900000000003</v>
      </c>
      <c r="AI50" s="34">
        <v>-5129.84</v>
      </c>
      <c r="AJ50" s="34">
        <v>-6313.59</v>
      </c>
      <c r="AK50" s="34">
        <v>-5281.17</v>
      </c>
      <c r="AL50" s="34">
        <v>-5406.84</v>
      </c>
      <c r="AM50" s="34">
        <v>-5577.72</v>
      </c>
      <c r="AN50" s="34">
        <v>-7442.1361680672298</v>
      </c>
    </row>
    <row r="51" spans="1:40">
      <c r="A51" s="101"/>
      <c r="B51" s="100"/>
      <c r="C51" s="103" t="s">
        <v>371</v>
      </c>
      <c r="D51" s="101"/>
      <c r="E51" s="35">
        <f>SUBTOTAL(9,E42:E50)</f>
        <v>3071.86</v>
      </c>
      <c r="F51" s="35">
        <f>SUBTOTAL(9,F42:F50)</f>
        <v>5745.91</v>
      </c>
      <c r="G51" s="35">
        <f>SUBTOTAL(9,G42:G50)</f>
        <v>5765.5</v>
      </c>
      <c r="H51" s="35">
        <f>SUBTOTAL(9,H42:H50)</f>
        <v>4809.3599999999997</v>
      </c>
      <c r="I51" s="35">
        <f>SUBTOTAL(9,I42:I50)</f>
        <v>3943.37</v>
      </c>
      <c r="J51" s="35">
        <f>SUBTOTAL(9,J42:J50)</f>
        <v>1779.8199999999997</v>
      </c>
      <c r="K51" s="35">
        <f>SUBTOTAL(9,K42:K50)</f>
        <v>7966.7399999999989</v>
      </c>
      <c r="L51" s="35">
        <f>SUBTOTAL(9,L42:L50)</f>
        <v>2707.31</v>
      </c>
      <c r="M51" s="35">
        <f>SUBTOTAL(9,M42:M50)</f>
        <v>835.90999999999985</v>
      </c>
      <c r="N51" s="35">
        <f>SUBTOTAL(9,N42:N50)</f>
        <v>4722.4200000000019</v>
      </c>
      <c r="O51" s="35">
        <f>SUBTOTAL(9,O42:O50)</f>
        <v>-1074.8799999999994</v>
      </c>
      <c r="P51" s="35">
        <f>SUBTOTAL(9,P42:P50)</f>
        <v>-4012.6600000000003</v>
      </c>
      <c r="Q51" s="35">
        <f>SUBTOTAL(9,Q42:Q50)</f>
        <v>-5339.8</v>
      </c>
      <c r="R51" s="35">
        <f>SUBTOTAL(9,R42:R50)</f>
        <v>-6928.75</v>
      </c>
      <c r="S51" s="35">
        <f>SUBTOTAL(9,S42:S50)</f>
        <v>-2205.3399999999997</v>
      </c>
      <c r="T51" s="35">
        <f>SUBTOTAL(9,T42:T50)</f>
        <v>-1310.5300000000007</v>
      </c>
      <c r="U51" s="35">
        <f>SUBTOTAL(9,U42:U50)</f>
        <v>448.05000000000018</v>
      </c>
      <c r="V51" s="35">
        <f>SUBTOTAL(9,V42:V50)</f>
        <v>2361.1799999999994</v>
      </c>
      <c r="W51" s="35">
        <f>SUBTOTAL(9,W42:W50)</f>
        <v>-204.93000000000029</v>
      </c>
      <c r="X51" s="35">
        <f>SUBTOTAL(9,X42:X50)</f>
        <v>500.83000000000084</v>
      </c>
      <c r="Y51" s="35">
        <f>SUBTOTAL(9,Y42:Y50)</f>
        <v>783.17000000000007</v>
      </c>
      <c r="Z51" s="35">
        <f>SUBTOTAL(9,Z42:Z50)</f>
        <v>-137.5</v>
      </c>
      <c r="AA51" s="35">
        <f>SUBTOTAL(9,AA42:AA50)</f>
        <v>-2108.75</v>
      </c>
      <c r="AB51" s="35">
        <f>SUBTOTAL(9,AB42:AB50)</f>
        <v>-569.50999999999931</v>
      </c>
      <c r="AC51" s="35">
        <f>SUBTOTAL(9,AC42:AC50)</f>
        <v>2557.3500000000004</v>
      </c>
      <c r="AD51" s="35">
        <f>SUBTOTAL(9,AD42:AD50)</f>
        <v>2558.4499999999998</v>
      </c>
      <c r="AE51" s="35">
        <f>SUBTOTAL(9,AE42:AE50)</f>
        <v>3563.9300000000012</v>
      </c>
      <c r="AF51" s="35">
        <f>SUBTOTAL(9,AF42:AF50)</f>
        <v>3091.3899999999985</v>
      </c>
      <c r="AG51" s="35">
        <f>SUBTOTAL(9,AG42:AG50)</f>
        <v>4298.8800000000028</v>
      </c>
      <c r="AH51" s="35">
        <f>SUBTOTAL(9,AH42:AH50)</f>
        <v>1494.5299999999997</v>
      </c>
      <c r="AI51" s="35">
        <f>SUBTOTAL(9,AI42:AI50)</f>
        <v>1343.0100000000002</v>
      </c>
      <c r="AJ51" s="35">
        <f>SUBTOTAL(9,AJ42:AJ50)</f>
        <v>993.68999999999869</v>
      </c>
      <c r="AK51" s="35">
        <f>SUBTOTAL(9,AK42:AK50)</f>
        <v>1794.300000000002</v>
      </c>
      <c r="AL51" s="35">
        <f>SUBTOTAL(9,AL42:AL50)</f>
        <v>315.89000000000306</v>
      </c>
      <c r="AM51" s="35">
        <f>SUBTOTAL(9,AM42:AM50)</f>
        <v>1276.0599999999986</v>
      </c>
      <c r="AN51" s="35">
        <f>SUBTOTAL(9,AN42:AN50)</f>
        <v>295.07127731094897</v>
      </c>
    </row>
    <row r="52" spans="1:40">
      <c r="A52" s="99" t="s">
        <v>372</v>
      </c>
      <c r="B52" s="100">
        <v>4</v>
      </c>
      <c r="C52" s="99" t="s">
        <v>373</v>
      </c>
      <c r="D52" s="99" t="s">
        <v>374</v>
      </c>
      <c r="E52" s="34">
        <v>14.78</v>
      </c>
      <c r="F52" s="34">
        <v>-341.07</v>
      </c>
      <c r="G52" s="34">
        <v>394.83</v>
      </c>
      <c r="H52" s="34">
        <v>-965.45</v>
      </c>
      <c r="I52" s="34">
        <v>-1643.66</v>
      </c>
      <c r="J52" s="34">
        <v>-1453.51</v>
      </c>
      <c r="K52" s="34">
        <v>-2209.71</v>
      </c>
      <c r="L52" s="34">
        <v>-1505.12</v>
      </c>
      <c r="M52" s="34">
        <v>182.06</v>
      </c>
      <c r="N52" s="34">
        <v>-83.24</v>
      </c>
      <c r="O52" s="34">
        <v>723.91</v>
      </c>
      <c r="P52" s="34">
        <v>543.13</v>
      </c>
      <c r="Q52" s="34">
        <v>-293</v>
      </c>
      <c r="R52" s="34">
        <v>-1036.04</v>
      </c>
      <c r="S52" s="34">
        <v>-600.84</v>
      </c>
      <c r="T52" s="34">
        <v>686.03</v>
      </c>
      <c r="U52" s="34">
        <v>1055.6199999999999</v>
      </c>
      <c r="V52" s="34">
        <v>1834.76</v>
      </c>
      <c r="W52" s="34">
        <v>1573.26</v>
      </c>
      <c r="X52" s="34">
        <v>1445.49</v>
      </c>
      <c r="Y52" s="34">
        <v>1486.38</v>
      </c>
      <c r="Z52" s="34">
        <v>1068</v>
      </c>
      <c r="AA52" s="34">
        <v>1377.48</v>
      </c>
      <c r="AB52" s="34">
        <v>2294.6999999999998</v>
      </c>
      <c r="AC52" s="34">
        <v>3220.86</v>
      </c>
      <c r="AD52" s="34">
        <v>2065.3000000000002</v>
      </c>
      <c r="AE52" s="34">
        <v>3069.37</v>
      </c>
      <c r="AF52" s="34">
        <v>2128.38</v>
      </c>
      <c r="AG52" s="34">
        <v>2639.06</v>
      </c>
      <c r="AH52" s="34">
        <v>2462.1</v>
      </c>
      <c r="AI52" s="34">
        <v>2755.5</v>
      </c>
      <c r="AJ52" s="34">
        <v>2830.95</v>
      </c>
      <c r="AK52" s="34">
        <v>3320.43</v>
      </c>
      <c r="AL52" s="34">
        <v>3481.07</v>
      </c>
      <c r="AM52" s="34">
        <v>4026.83</v>
      </c>
      <c r="AN52" s="34">
        <v>3648.2948571428501</v>
      </c>
    </row>
    <row r="53" spans="1:40">
      <c r="A53" s="99" t="s">
        <v>375</v>
      </c>
      <c r="B53" s="100">
        <v>4</v>
      </c>
      <c r="C53" s="99" t="s">
        <v>373</v>
      </c>
      <c r="D53" s="99" t="s">
        <v>376</v>
      </c>
      <c r="E53" s="34">
        <v>212099</v>
      </c>
      <c r="F53" s="34">
        <v>213471.17</v>
      </c>
      <c r="G53" s="34">
        <v>213491.89</v>
      </c>
      <c r="H53" s="34">
        <v>214021.3</v>
      </c>
      <c r="I53" s="34">
        <v>212740.91</v>
      </c>
      <c r="J53" s="34">
        <v>214006.08</v>
      </c>
      <c r="K53" s="34">
        <v>214826.33</v>
      </c>
      <c r="L53" s="34">
        <v>214764.84</v>
      </c>
      <c r="M53" s="34">
        <v>215434.04</v>
      </c>
      <c r="N53" s="34">
        <v>215458.79</v>
      </c>
      <c r="O53" s="34">
        <v>215271.56</v>
      </c>
      <c r="P53" s="34">
        <v>214976.64000000001</v>
      </c>
      <c r="Q53" s="34">
        <v>214979.08</v>
      </c>
      <c r="R53" s="34">
        <v>213773.53</v>
      </c>
      <c r="S53" s="34">
        <v>213893.09</v>
      </c>
      <c r="T53" s="34">
        <v>213761.92000000001</v>
      </c>
      <c r="U53" s="34">
        <v>212241.76</v>
      </c>
      <c r="V53" s="34">
        <v>211270.88</v>
      </c>
      <c r="W53" s="34">
        <v>212482.9</v>
      </c>
      <c r="X53" s="34">
        <v>211158.62</v>
      </c>
      <c r="Y53" s="34">
        <v>212089.37</v>
      </c>
      <c r="Z53" s="34">
        <v>211272.86</v>
      </c>
      <c r="AA53" s="34">
        <v>211073.84</v>
      </c>
      <c r="AB53" s="34">
        <v>211065.89</v>
      </c>
      <c r="AC53" s="34">
        <v>211553.68</v>
      </c>
      <c r="AD53" s="34">
        <v>212214.13</v>
      </c>
      <c r="AE53" s="34">
        <v>211090.48</v>
      </c>
      <c r="AF53" s="34">
        <v>211432.62</v>
      </c>
      <c r="AG53" s="34">
        <v>211578.31</v>
      </c>
      <c r="AH53" s="34">
        <v>210678.22</v>
      </c>
      <c r="AI53" s="34">
        <v>210950.64</v>
      </c>
      <c r="AJ53" s="34">
        <v>210287.76</v>
      </c>
      <c r="AK53" s="34">
        <v>209583.53</v>
      </c>
      <c r="AL53" s="34">
        <v>210345.43</v>
      </c>
      <c r="AM53" s="34">
        <v>211199.65</v>
      </c>
      <c r="AN53" s="34">
        <v>210252.936369748</v>
      </c>
    </row>
    <row r="54" spans="1:40">
      <c r="A54" s="99" t="s">
        <v>377</v>
      </c>
      <c r="B54" s="100">
        <v>4</v>
      </c>
      <c r="C54" s="99" t="s">
        <v>373</v>
      </c>
      <c r="D54" s="99" t="s">
        <v>378</v>
      </c>
      <c r="E54" s="34">
        <v>12365.62</v>
      </c>
      <c r="F54" s="34">
        <v>11665.76</v>
      </c>
      <c r="G54" s="34">
        <v>10030.11</v>
      </c>
      <c r="H54" s="34">
        <v>10364.73</v>
      </c>
      <c r="I54" s="34">
        <v>11023.5</v>
      </c>
      <c r="J54" s="34">
        <v>10648.12</v>
      </c>
      <c r="K54" s="34">
        <v>12136.09</v>
      </c>
      <c r="L54" s="34">
        <v>12006.11</v>
      </c>
      <c r="M54" s="34">
        <v>11584.16</v>
      </c>
      <c r="N54" s="34">
        <v>11777.09</v>
      </c>
      <c r="O54" s="34">
        <v>11819.7</v>
      </c>
      <c r="P54" s="34">
        <v>12528.33</v>
      </c>
      <c r="Q54" s="34">
        <v>11323.53</v>
      </c>
      <c r="R54" s="34">
        <v>9988.5499999999993</v>
      </c>
      <c r="S54" s="34">
        <v>9909.3799999999992</v>
      </c>
      <c r="T54" s="34">
        <v>10620.94</v>
      </c>
      <c r="U54" s="34">
        <v>9581.1</v>
      </c>
      <c r="V54" s="34">
        <v>9374.23</v>
      </c>
      <c r="W54" s="34">
        <v>9127.8799999999992</v>
      </c>
      <c r="X54" s="34">
        <v>8361.61</v>
      </c>
      <c r="Y54" s="34">
        <v>10119.24</v>
      </c>
      <c r="Z54" s="34">
        <v>9300.56</v>
      </c>
      <c r="AA54" s="34">
        <v>10494.46</v>
      </c>
      <c r="AB54" s="34">
        <v>11084.97</v>
      </c>
      <c r="AC54" s="34">
        <v>11022.78</v>
      </c>
      <c r="AD54" s="34">
        <v>10866.15</v>
      </c>
      <c r="AE54" s="34">
        <v>9650.8799999999992</v>
      </c>
      <c r="AF54" s="34">
        <v>9350.52</v>
      </c>
      <c r="AG54" s="34">
        <v>9296.57</v>
      </c>
      <c r="AH54" s="34">
        <v>8757.44</v>
      </c>
      <c r="AI54" s="34">
        <v>9117.75</v>
      </c>
      <c r="AJ54" s="34">
        <v>10644.42</v>
      </c>
      <c r="AK54" s="34">
        <v>10929.56</v>
      </c>
      <c r="AL54" s="34">
        <v>11433.54</v>
      </c>
      <c r="AM54" s="34">
        <v>11805.7</v>
      </c>
      <c r="AN54" s="34">
        <v>9812.0197815125994</v>
      </c>
    </row>
    <row r="55" spans="1:40">
      <c r="A55" s="99" t="s">
        <v>379</v>
      </c>
      <c r="B55" s="100">
        <v>4</v>
      </c>
      <c r="C55" s="99" t="s">
        <v>373</v>
      </c>
      <c r="D55" s="99" t="s">
        <v>380</v>
      </c>
      <c r="E55" s="34">
        <v>1845.38</v>
      </c>
      <c r="F55" s="34">
        <v>1875.4</v>
      </c>
      <c r="G55" s="34">
        <v>3385.92</v>
      </c>
      <c r="H55" s="34">
        <v>4674.71</v>
      </c>
      <c r="I55" s="34">
        <v>6062.45</v>
      </c>
      <c r="J55" s="34">
        <v>6913.39</v>
      </c>
      <c r="K55" s="34">
        <v>7203.54</v>
      </c>
      <c r="L55" s="34">
        <v>7235.78</v>
      </c>
      <c r="M55" s="34">
        <v>5853.02</v>
      </c>
      <c r="N55" s="34">
        <v>4647.24</v>
      </c>
      <c r="O55" s="34">
        <v>5219.22</v>
      </c>
      <c r="P55" s="34">
        <v>5035</v>
      </c>
      <c r="Q55" s="34">
        <v>6010.14</v>
      </c>
      <c r="R55" s="34">
        <v>6188.53</v>
      </c>
      <c r="S55" s="34">
        <v>4760.79</v>
      </c>
      <c r="T55" s="34">
        <v>5210.05</v>
      </c>
      <c r="U55" s="34">
        <v>4352.7700000000004</v>
      </c>
      <c r="V55" s="34">
        <v>3588.82</v>
      </c>
      <c r="W55" s="34">
        <v>2699.68</v>
      </c>
      <c r="X55" s="34">
        <v>2166.42</v>
      </c>
      <c r="Y55" s="34">
        <v>1842.72</v>
      </c>
      <c r="Z55" s="34">
        <v>1092.5899999999999</v>
      </c>
      <c r="AA55" s="34">
        <v>264.39</v>
      </c>
      <c r="AB55" s="34">
        <v>-736.11</v>
      </c>
      <c r="AC55" s="34">
        <v>-547.67999999999995</v>
      </c>
      <c r="AD55" s="34">
        <v>-1291.51</v>
      </c>
      <c r="AE55" s="34">
        <v>-1094.93</v>
      </c>
      <c r="AF55" s="34">
        <v>-2545.77</v>
      </c>
      <c r="AG55" s="34">
        <v>-3059.68</v>
      </c>
      <c r="AH55" s="34">
        <v>-3602.38</v>
      </c>
      <c r="AI55" s="34">
        <v>-2680.75</v>
      </c>
      <c r="AJ55" s="34">
        <v>-3007.16</v>
      </c>
      <c r="AK55" s="34">
        <v>-2883.88</v>
      </c>
      <c r="AL55" s="34">
        <v>-2847.5</v>
      </c>
      <c r="AM55" s="34">
        <v>-2680.49</v>
      </c>
      <c r="AN55" s="34">
        <v>-3288.0037983192901</v>
      </c>
    </row>
    <row r="56" spans="1:40">
      <c r="A56" s="99" t="s">
        <v>381</v>
      </c>
      <c r="B56" s="100">
        <v>4</v>
      </c>
      <c r="C56" s="99" t="s">
        <v>373</v>
      </c>
      <c r="D56" s="99" t="s">
        <v>382</v>
      </c>
      <c r="E56" s="34">
        <v>8336.33</v>
      </c>
      <c r="F56" s="34">
        <v>8123.41</v>
      </c>
      <c r="G56" s="34">
        <v>8616.14</v>
      </c>
      <c r="H56" s="34">
        <v>8181.19</v>
      </c>
      <c r="I56" s="34">
        <v>8963.41</v>
      </c>
      <c r="J56" s="34">
        <v>9397.0499999999993</v>
      </c>
      <c r="K56" s="34">
        <v>9756.73</v>
      </c>
      <c r="L56" s="34">
        <v>9442.4</v>
      </c>
      <c r="M56" s="34">
        <v>9119.89</v>
      </c>
      <c r="N56" s="34">
        <v>8659.69</v>
      </c>
      <c r="O56" s="34">
        <v>8237.82</v>
      </c>
      <c r="P56" s="34">
        <v>9148.58</v>
      </c>
      <c r="Q56" s="34">
        <v>10215.469999999999</v>
      </c>
      <c r="R56" s="34">
        <v>10245.200000000001</v>
      </c>
      <c r="S56" s="34">
        <v>8985.9500000000007</v>
      </c>
      <c r="T56" s="34">
        <v>10281.870000000001</v>
      </c>
      <c r="U56" s="34">
        <v>10982.33</v>
      </c>
      <c r="V56" s="34">
        <v>10827.65</v>
      </c>
      <c r="W56" s="34">
        <v>10829.12</v>
      </c>
      <c r="X56" s="34">
        <v>9737.61</v>
      </c>
      <c r="Y56" s="34">
        <v>9502.91</v>
      </c>
      <c r="Z56" s="34">
        <v>9391.3700000000008</v>
      </c>
      <c r="AA56" s="34">
        <v>10637.76</v>
      </c>
      <c r="AB56" s="34">
        <v>11250.44</v>
      </c>
      <c r="AC56" s="34">
        <v>11653.93</v>
      </c>
      <c r="AD56" s="34">
        <v>11323.74</v>
      </c>
      <c r="AE56" s="34">
        <v>10493.41</v>
      </c>
      <c r="AF56" s="34">
        <v>11329.97</v>
      </c>
      <c r="AG56" s="34">
        <v>11513.94</v>
      </c>
      <c r="AH56" s="34">
        <v>11185.82</v>
      </c>
      <c r="AI56" s="34">
        <v>11585.74</v>
      </c>
      <c r="AJ56" s="34">
        <v>12104.78</v>
      </c>
      <c r="AK56" s="34">
        <v>11608.68</v>
      </c>
      <c r="AL56" s="34">
        <v>11285.5</v>
      </c>
      <c r="AM56" s="34">
        <v>12096.6</v>
      </c>
      <c r="AN56" s="34">
        <v>12046.7091932773</v>
      </c>
    </row>
    <row r="57" spans="1:40">
      <c r="A57" s="99" t="s">
        <v>383</v>
      </c>
      <c r="B57" s="100">
        <v>4</v>
      </c>
      <c r="C57" s="99" t="s">
        <v>373</v>
      </c>
      <c r="D57" s="99" t="s">
        <v>384</v>
      </c>
      <c r="E57" s="34">
        <v>12198.86</v>
      </c>
      <c r="F57" s="34">
        <v>11835.12</v>
      </c>
      <c r="G57" s="34">
        <v>10842.05</v>
      </c>
      <c r="H57" s="34">
        <v>10748.99</v>
      </c>
      <c r="I57" s="34">
        <v>10992.44</v>
      </c>
      <c r="J57" s="34">
        <v>10688.19</v>
      </c>
      <c r="K57" s="34">
        <v>10135.6</v>
      </c>
      <c r="L57" s="34">
        <v>9892.33</v>
      </c>
      <c r="M57" s="34">
        <v>10165.99</v>
      </c>
      <c r="N57" s="34">
        <v>10306.790000000001</v>
      </c>
      <c r="O57" s="34">
        <v>8800</v>
      </c>
      <c r="P57" s="34">
        <v>7678.08</v>
      </c>
      <c r="Q57" s="34">
        <v>7602.21</v>
      </c>
      <c r="R57" s="34">
        <v>7632.57</v>
      </c>
      <c r="S57" s="34">
        <v>7214.29</v>
      </c>
      <c r="T57" s="34">
        <v>6537.49</v>
      </c>
      <c r="U57" s="34">
        <v>5803.75</v>
      </c>
      <c r="V57" s="34">
        <v>6789.33</v>
      </c>
      <c r="W57" s="34">
        <v>5919.27</v>
      </c>
      <c r="X57" s="34">
        <v>6129.62</v>
      </c>
      <c r="Y57" s="34">
        <v>5804.69</v>
      </c>
      <c r="Z57" s="34">
        <v>5745.16</v>
      </c>
      <c r="AA57" s="34">
        <v>4162.93</v>
      </c>
      <c r="AB57" s="34">
        <v>4577.33</v>
      </c>
      <c r="AC57" s="34">
        <v>4335.04</v>
      </c>
      <c r="AD57" s="34">
        <v>5051.6099999999997</v>
      </c>
      <c r="AE57" s="34">
        <v>6310.12</v>
      </c>
      <c r="AF57" s="34">
        <v>5403.55</v>
      </c>
      <c r="AG57" s="34">
        <v>6859.87</v>
      </c>
      <c r="AH57" s="34">
        <v>6329.92</v>
      </c>
      <c r="AI57" s="34">
        <v>6507.54</v>
      </c>
      <c r="AJ57" s="34">
        <v>6486.57</v>
      </c>
      <c r="AK57" s="34">
        <v>5928.82</v>
      </c>
      <c r="AL57" s="34">
        <v>6500.14</v>
      </c>
      <c r="AM57" s="34">
        <v>6897.72</v>
      </c>
      <c r="AN57" s="34">
        <v>4255.2546722689003</v>
      </c>
    </row>
    <row r="58" spans="1:40">
      <c r="A58" s="99" t="s">
        <v>385</v>
      </c>
      <c r="B58" s="100">
        <v>4</v>
      </c>
      <c r="C58" s="99" t="s">
        <v>373</v>
      </c>
      <c r="D58" s="99" t="s">
        <v>386</v>
      </c>
      <c r="E58" s="34">
        <v>11851.42</v>
      </c>
      <c r="F58" s="34">
        <v>10397.870000000001</v>
      </c>
      <c r="G58" s="34">
        <v>9146.2999999999993</v>
      </c>
      <c r="H58" s="34">
        <v>9279.92</v>
      </c>
      <c r="I58" s="34">
        <v>10869.12</v>
      </c>
      <c r="J58" s="34">
        <v>11734.55</v>
      </c>
      <c r="K58" s="34">
        <v>10747.59</v>
      </c>
      <c r="L58" s="34">
        <v>12038.2</v>
      </c>
      <c r="M58" s="34">
        <v>11107.64</v>
      </c>
      <c r="N58" s="34">
        <v>9558.27</v>
      </c>
      <c r="O58" s="34">
        <v>8248.49</v>
      </c>
      <c r="P58" s="34">
        <v>7634.02</v>
      </c>
      <c r="Q58" s="34">
        <v>8928.15</v>
      </c>
      <c r="R58" s="34">
        <v>8297.23</v>
      </c>
      <c r="S58" s="34">
        <v>7691.76</v>
      </c>
      <c r="T58" s="34">
        <v>7575.33</v>
      </c>
      <c r="U58" s="34">
        <v>8734.77</v>
      </c>
      <c r="V58" s="34">
        <v>7290.09</v>
      </c>
      <c r="W58" s="34">
        <v>6296.9</v>
      </c>
      <c r="X58" s="34">
        <v>5201.87</v>
      </c>
      <c r="Y58" s="34">
        <v>4393.5</v>
      </c>
      <c r="Z58" s="34">
        <v>4409.87</v>
      </c>
      <c r="AA58" s="34">
        <v>4564.8999999999996</v>
      </c>
      <c r="AB58" s="34">
        <v>4264.72</v>
      </c>
      <c r="AC58" s="34">
        <v>5918.09</v>
      </c>
      <c r="AD58" s="34">
        <v>6591.04</v>
      </c>
      <c r="AE58" s="34">
        <v>6260.01</v>
      </c>
      <c r="AF58" s="34">
        <v>5755.94</v>
      </c>
      <c r="AG58" s="34">
        <v>5641.94</v>
      </c>
      <c r="AH58" s="34">
        <v>5715.58</v>
      </c>
      <c r="AI58" s="34">
        <v>5529.01</v>
      </c>
      <c r="AJ58" s="34">
        <v>4326.34</v>
      </c>
      <c r="AK58" s="34">
        <v>4501.58</v>
      </c>
      <c r="AL58" s="34">
        <v>4881.7700000000004</v>
      </c>
      <c r="AM58" s="34">
        <v>6078.02</v>
      </c>
      <c r="AN58" s="34">
        <v>3717.0572605041998</v>
      </c>
    </row>
    <row r="59" spans="1:40">
      <c r="A59" s="99" t="s">
        <v>387</v>
      </c>
      <c r="B59" s="100">
        <v>4</v>
      </c>
      <c r="C59" s="99" t="s">
        <v>373</v>
      </c>
      <c r="D59" s="99" t="s">
        <v>388</v>
      </c>
      <c r="E59" s="34">
        <v>1716.56</v>
      </c>
      <c r="F59" s="34">
        <v>1587.99</v>
      </c>
      <c r="G59" s="34">
        <v>1045.1400000000001</v>
      </c>
      <c r="H59" s="34">
        <v>292.14</v>
      </c>
      <c r="I59" s="34">
        <v>-653.66</v>
      </c>
      <c r="J59" s="34">
        <v>-686.47</v>
      </c>
      <c r="K59" s="34">
        <v>-1773.02</v>
      </c>
      <c r="L59" s="34">
        <v>-1116.17</v>
      </c>
      <c r="M59" s="34">
        <v>-2301.0300000000002</v>
      </c>
      <c r="N59" s="34">
        <v>-2567.08</v>
      </c>
      <c r="O59" s="34">
        <v>-1632.82</v>
      </c>
      <c r="P59" s="34">
        <v>18.760000000000002</v>
      </c>
      <c r="Q59" s="34">
        <v>33.04</v>
      </c>
      <c r="R59" s="34">
        <v>-1510.97</v>
      </c>
      <c r="S59" s="34">
        <v>-1729.71</v>
      </c>
      <c r="T59" s="34">
        <v>-1603.35</v>
      </c>
      <c r="U59" s="34">
        <v>-1541.86</v>
      </c>
      <c r="V59" s="34">
        <v>-1386.86</v>
      </c>
      <c r="W59" s="34">
        <v>-1473.59</v>
      </c>
      <c r="X59" s="34">
        <v>142.51</v>
      </c>
      <c r="Y59" s="34">
        <v>361.53</v>
      </c>
      <c r="Z59" s="34">
        <v>1244.06</v>
      </c>
      <c r="AA59" s="34">
        <v>144.41</v>
      </c>
      <c r="AB59" s="34">
        <v>834.4</v>
      </c>
      <c r="AC59" s="34">
        <v>1227.17</v>
      </c>
      <c r="AD59" s="34">
        <v>2436.6</v>
      </c>
      <c r="AE59" s="34">
        <v>3294.31</v>
      </c>
      <c r="AF59" s="34">
        <v>4506.62</v>
      </c>
      <c r="AG59" s="34">
        <v>5386.77</v>
      </c>
      <c r="AH59" s="34">
        <v>6314.54</v>
      </c>
      <c r="AI59" s="34">
        <v>6308.97</v>
      </c>
      <c r="AJ59" s="34">
        <v>5199.33</v>
      </c>
      <c r="AK59" s="34">
        <v>5311.31</v>
      </c>
      <c r="AL59" s="34">
        <v>4873.7</v>
      </c>
      <c r="AM59" s="34">
        <v>3604.61</v>
      </c>
      <c r="AN59" s="34">
        <v>4371.7475126050404</v>
      </c>
    </row>
    <row r="60" spans="1:40">
      <c r="A60" s="101"/>
      <c r="B60" s="100"/>
      <c r="C60" s="103" t="s">
        <v>389</v>
      </c>
      <c r="D60" s="101"/>
      <c r="E60" s="35">
        <f>SUBTOTAL(9,E52:E59)</f>
        <v>260427.94999999998</v>
      </c>
      <c r="F60" s="35">
        <f>SUBTOTAL(9,F52:F59)</f>
        <v>258615.65</v>
      </c>
      <c r="G60" s="35">
        <f>SUBTOTAL(9,G52:G59)</f>
        <v>256952.38</v>
      </c>
      <c r="H60" s="35">
        <f>SUBTOTAL(9,H52:H59)</f>
        <v>256597.53</v>
      </c>
      <c r="I60" s="35">
        <f>SUBTOTAL(9,I52:I59)</f>
        <v>258354.51</v>
      </c>
      <c r="J60" s="35">
        <f>SUBTOTAL(9,J52:J59)</f>
        <v>261247.39999999997</v>
      </c>
      <c r="K60" s="35">
        <f>SUBTOTAL(9,K52:K59)</f>
        <v>260823.15000000005</v>
      </c>
      <c r="L60" s="35">
        <f>SUBTOTAL(9,L52:L59)</f>
        <v>262758.37</v>
      </c>
      <c r="M60" s="35">
        <f>SUBTOTAL(9,M52:M59)</f>
        <v>261145.77</v>
      </c>
      <c r="N60" s="35">
        <f>SUBTOTAL(9,N52:N59)</f>
        <v>257757.55000000002</v>
      </c>
      <c r="O60" s="35">
        <f>SUBTOTAL(9,O52:O59)</f>
        <v>256687.88</v>
      </c>
      <c r="P60" s="35">
        <f>SUBTOTAL(9,P52:P59)</f>
        <v>257562.53999999998</v>
      </c>
      <c r="Q60" s="35">
        <f>SUBTOTAL(9,Q52:Q59)</f>
        <v>258798.62</v>
      </c>
      <c r="R60" s="35">
        <f>SUBTOTAL(9,R52:R59)</f>
        <v>253578.6</v>
      </c>
      <c r="S60" s="35">
        <f>SUBTOTAL(9,S52:S59)</f>
        <v>250124.71000000005</v>
      </c>
      <c r="T60" s="35">
        <f>SUBTOTAL(9,T52:T59)</f>
        <v>253070.27999999997</v>
      </c>
      <c r="U60" s="35">
        <f>SUBTOTAL(9,U52:U59)</f>
        <v>251210.23999999999</v>
      </c>
      <c r="V60" s="35">
        <f>SUBTOTAL(9,V52:V59)</f>
        <v>249588.90000000002</v>
      </c>
      <c r="W60" s="35">
        <f>SUBTOTAL(9,W52:W59)</f>
        <v>247455.41999999998</v>
      </c>
      <c r="X60" s="35">
        <f>SUBTOTAL(9,X52:X59)</f>
        <v>244343.75</v>
      </c>
      <c r="Y60" s="35">
        <f>SUBTOTAL(9,Y52:Y59)</f>
        <v>245600.34</v>
      </c>
      <c r="Z60" s="35">
        <f>SUBTOTAL(9,Z52:Z59)</f>
        <v>243524.46999999997</v>
      </c>
      <c r="AA60" s="35">
        <f>SUBTOTAL(9,AA52:AA59)</f>
        <v>242720.17</v>
      </c>
      <c r="AB60" s="35">
        <f>SUBTOTAL(9,AB52:AB59)</f>
        <v>244636.34000000003</v>
      </c>
      <c r="AC60" s="35">
        <f>SUBTOTAL(9,AC52:AC59)</f>
        <v>248383.87</v>
      </c>
      <c r="AD60" s="35">
        <f>SUBTOTAL(9,AD52:AD59)</f>
        <v>249257.05999999997</v>
      </c>
      <c r="AE60" s="35">
        <f>SUBTOTAL(9,AE52:AE59)</f>
        <v>249073.65000000002</v>
      </c>
      <c r="AF60" s="35">
        <f>SUBTOTAL(9,AF52:AF59)</f>
        <v>247361.83</v>
      </c>
      <c r="AG60" s="35">
        <f>SUBTOTAL(9,AG52:AG59)</f>
        <v>249856.78</v>
      </c>
      <c r="AH60" s="35">
        <f>SUBTOTAL(9,AH52:AH59)</f>
        <v>247841.24000000002</v>
      </c>
      <c r="AI60" s="35">
        <f>SUBTOTAL(9,AI52:AI59)</f>
        <v>250074.40000000002</v>
      </c>
      <c r="AJ60" s="35">
        <f>SUBTOTAL(9,AJ52:AJ59)</f>
        <v>248872.99000000002</v>
      </c>
      <c r="AK60" s="35">
        <f>SUBTOTAL(9,AK52:AK59)</f>
        <v>248300.02999999997</v>
      </c>
      <c r="AL60" s="35">
        <f>SUBTOTAL(9,AL52:AL59)</f>
        <v>249953.65000000002</v>
      </c>
      <c r="AM60" s="35">
        <f>SUBTOTAL(9,AM52:AM59)</f>
        <v>253028.63999999998</v>
      </c>
      <c r="AN60" s="35">
        <f>SUBTOTAL(9,AN52:AN59)</f>
        <v>244816.01584873957</v>
      </c>
    </row>
    <row r="61" spans="1:40">
      <c r="A61" s="99" t="s">
        <v>390</v>
      </c>
      <c r="B61" s="100">
        <v>5</v>
      </c>
      <c r="C61" s="99" t="s">
        <v>391</v>
      </c>
      <c r="D61" s="99" t="s">
        <v>392</v>
      </c>
      <c r="E61" s="34">
        <v>8037.56</v>
      </c>
      <c r="F61" s="34">
        <v>8631.7800000000007</v>
      </c>
      <c r="G61" s="34">
        <v>9295.2000000000007</v>
      </c>
      <c r="H61" s="34">
        <v>9713.15</v>
      </c>
      <c r="I61" s="34">
        <v>9413.1</v>
      </c>
      <c r="J61" s="34">
        <v>9215</v>
      </c>
      <c r="K61" s="34">
        <v>10327.69</v>
      </c>
      <c r="L61" s="34">
        <v>10170.69</v>
      </c>
      <c r="M61" s="34">
        <v>11008.37</v>
      </c>
      <c r="N61" s="34">
        <v>12793.08</v>
      </c>
      <c r="O61" s="34">
        <v>12292.32</v>
      </c>
      <c r="P61" s="34">
        <v>10899.39</v>
      </c>
      <c r="Q61" s="34">
        <v>10665.34</v>
      </c>
      <c r="R61" s="34">
        <v>10624.23</v>
      </c>
      <c r="S61" s="34">
        <v>9686.31</v>
      </c>
      <c r="T61" s="34">
        <v>9675.5</v>
      </c>
      <c r="U61" s="34">
        <v>9861.91</v>
      </c>
      <c r="V61" s="34">
        <v>10572.27</v>
      </c>
      <c r="W61" s="34">
        <v>9998.84</v>
      </c>
      <c r="X61" s="34">
        <v>9333.1200000000008</v>
      </c>
      <c r="Y61" s="34">
        <v>8166.22</v>
      </c>
      <c r="Z61" s="34">
        <v>8380.43</v>
      </c>
      <c r="AA61" s="34">
        <v>8527.26</v>
      </c>
      <c r="AB61" s="34">
        <v>8117.82</v>
      </c>
      <c r="AC61" s="34">
        <v>8480.27</v>
      </c>
      <c r="AD61" s="34">
        <v>8263.1299999999992</v>
      </c>
      <c r="AE61" s="34">
        <v>9053.34</v>
      </c>
      <c r="AF61" s="34">
        <v>8525.07</v>
      </c>
      <c r="AG61" s="34">
        <v>9151.93</v>
      </c>
      <c r="AH61" s="34">
        <v>8596.7800000000007</v>
      </c>
      <c r="AI61" s="34">
        <v>9856.91</v>
      </c>
      <c r="AJ61" s="34">
        <v>9157.41</v>
      </c>
      <c r="AK61" s="34">
        <v>8108.2</v>
      </c>
      <c r="AL61" s="34">
        <v>9088.14</v>
      </c>
      <c r="AM61" s="34">
        <v>9767.77</v>
      </c>
      <c r="AN61" s="34">
        <v>8811.8838487395005</v>
      </c>
    </row>
    <row r="62" spans="1:40">
      <c r="A62" s="99" t="s">
        <v>393</v>
      </c>
      <c r="B62" s="100">
        <v>5</v>
      </c>
      <c r="C62" s="99" t="s">
        <v>391</v>
      </c>
      <c r="D62" s="99" t="s">
        <v>394</v>
      </c>
      <c r="E62" s="34">
        <v>3871.69</v>
      </c>
      <c r="F62" s="34">
        <v>2915.05</v>
      </c>
      <c r="G62" s="34">
        <v>1687.31</v>
      </c>
      <c r="H62" s="34">
        <v>711.64</v>
      </c>
      <c r="I62" s="34">
        <v>271.69</v>
      </c>
      <c r="J62" s="34">
        <v>1844.53</v>
      </c>
      <c r="K62" s="34">
        <v>467.78</v>
      </c>
      <c r="L62" s="34">
        <v>167.45</v>
      </c>
      <c r="M62" s="34">
        <v>483.41</v>
      </c>
      <c r="N62" s="34">
        <v>-767.22</v>
      </c>
      <c r="O62" s="34">
        <v>-1502.13</v>
      </c>
      <c r="P62" s="34">
        <v>-2778.71</v>
      </c>
      <c r="Q62" s="34">
        <v>-3423.92</v>
      </c>
      <c r="R62" s="34">
        <v>-4452.68</v>
      </c>
      <c r="S62" s="34">
        <v>-4366.33</v>
      </c>
      <c r="T62" s="34">
        <v>-4374.67</v>
      </c>
      <c r="U62" s="34">
        <v>-3246.66</v>
      </c>
      <c r="V62" s="34">
        <v>-3466.11</v>
      </c>
      <c r="W62" s="34">
        <v>-3471.78</v>
      </c>
      <c r="X62" s="34">
        <v>-3143.57</v>
      </c>
      <c r="Y62" s="34">
        <v>-4178.01</v>
      </c>
      <c r="Z62" s="34">
        <v>-4517.59</v>
      </c>
      <c r="AA62" s="34">
        <v>-4707.29</v>
      </c>
      <c r="AB62" s="34">
        <v>-4536.1099999999997</v>
      </c>
      <c r="AC62" s="34">
        <v>-5146.7299999999996</v>
      </c>
      <c r="AD62" s="34">
        <v>-4389.6899999999996</v>
      </c>
      <c r="AE62" s="34">
        <v>-3977.14</v>
      </c>
      <c r="AF62" s="34">
        <v>-4665.82</v>
      </c>
      <c r="AG62" s="34">
        <v>-4615.4399999999996</v>
      </c>
      <c r="AH62" s="34">
        <v>-4336.33</v>
      </c>
      <c r="AI62" s="34">
        <v>-3536.36</v>
      </c>
      <c r="AJ62" s="34">
        <v>-4047.99</v>
      </c>
      <c r="AK62" s="34">
        <v>-4131.07</v>
      </c>
      <c r="AL62" s="34">
        <v>-4625.66</v>
      </c>
      <c r="AM62" s="34">
        <v>-4660.0200000000004</v>
      </c>
      <c r="AN62" s="34">
        <v>-6347.3874957983198</v>
      </c>
    </row>
    <row r="63" spans="1:40">
      <c r="A63" s="99" t="s">
        <v>395</v>
      </c>
      <c r="B63" s="100">
        <v>5</v>
      </c>
      <c r="C63" s="99" t="s">
        <v>391</v>
      </c>
      <c r="D63" s="99" t="s">
        <v>396</v>
      </c>
      <c r="E63" s="34">
        <v>5398.18</v>
      </c>
      <c r="F63" s="34">
        <v>4785.3100000000004</v>
      </c>
      <c r="G63" s="34">
        <v>4608.63</v>
      </c>
      <c r="H63" s="34">
        <v>3867.43</v>
      </c>
      <c r="I63" s="34">
        <v>4479.7299999999996</v>
      </c>
      <c r="J63" s="34">
        <v>3737.42</v>
      </c>
      <c r="K63" s="34">
        <v>3862.89</v>
      </c>
      <c r="L63" s="34">
        <v>3793.23</v>
      </c>
      <c r="M63" s="34">
        <v>3715.5</v>
      </c>
      <c r="N63" s="34">
        <v>3512.1</v>
      </c>
      <c r="O63" s="34">
        <v>2359.27</v>
      </c>
      <c r="P63" s="34">
        <v>2493.4299999999998</v>
      </c>
      <c r="Q63" s="34">
        <v>3059.27</v>
      </c>
      <c r="R63" s="34">
        <v>3671.99</v>
      </c>
      <c r="S63" s="34">
        <v>2734.59</v>
      </c>
      <c r="T63" s="34">
        <v>2502.04</v>
      </c>
      <c r="U63" s="34">
        <v>1916.93</v>
      </c>
      <c r="V63" s="34">
        <v>317.7</v>
      </c>
      <c r="W63" s="34">
        <v>900.18</v>
      </c>
      <c r="X63" s="34">
        <v>1434.72</v>
      </c>
      <c r="Y63" s="34">
        <v>626.9</v>
      </c>
      <c r="Z63" s="34">
        <v>1618.79</v>
      </c>
      <c r="AA63" s="34">
        <v>3048.68</v>
      </c>
      <c r="AB63" s="34">
        <v>3141.81</v>
      </c>
      <c r="AC63" s="34">
        <v>1289.95</v>
      </c>
      <c r="AD63" s="34">
        <v>990.54</v>
      </c>
      <c r="AE63" s="34">
        <v>-70.819999999999993</v>
      </c>
      <c r="AF63" s="34">
        <v>1184.46</v>
      </c>
      <c r="AG63" s="34">
        <v>1.91</v>
      </c>
      <c r="AH63" s="34">
        <v>671.24</v>
      </c>
      <c r="AI63" s="34">
        <v>1298.32</v>
      </c>
      <c r="AJ63" s="34">
        <v>2345.3200000000002</v>
      </c>
      <c r="AK63" s="34">
        <v>3840.22</v>
      </c>
      <c r="AL63" s="34">
        <v>4530.1000000000004</v>
      </c>
      <c r="AM63" s="34">
        <v>3534.25</v>
      </c>
      <c r="AN63" s="34">
        <v>1139.04788235294</v>
      </c>
    </row>
    <row r="64" spans="1:40">
      <c r="A64" s="99" t="s">
        <v>397</v>
      </c>
      <c r="B64" s="100">
        <v>5</v>
      </c>
      <c r="C64" s="99" t="s">
        <v>391</v>
      </c>
      <c r="D64" s="99" t="s">
        <v>398</v>
      </c>
      <c r="E64" s="34">
        <v>12464.13</v>
      </c>
      <c r="F64" s="34">
        <v>13450.03</v>
      </c>
      <c r="G64" s="34">
        <v>12710.19</v>
      </c>
      <c r="H64" s="34">
        <v>13846.42</v>
      </c>
      <c r="I64" s="34">
        <v>12278.54</v>
      </c>
      <c r="J64" s="34">
        <v>11220.24</v>
      </c>
      <c r="K64" s="34">
        <v>10836.45</v>
      </c>
      <c r="L64" s="34">
        <v>9819.09</v>
      </c>
      <c r="M64" s="34">
        <v>10699.29</v>
      </c>
      <c r="N64" s="34">
        <v>11366.15</v>
      </c>
      <c r="O64" s="34">
        <v>12446.88</v>
      </c>
      <c r="P64" s="34">
        <v>10787.86</v>
      </c>
      <c r="Q64" s="34">
        <v>10173.27</v>
      </c>
      <c r="R64" s="34">
        <v>8749.91</v>
      </c>
      <c r="S64" s="34">
        <v>7592.84</v>
      </c>
      <c r="T64" s="34">
        <v>8663.5499999999993</v>
      </c>
      <c r="U64" s="34">
        <v>8056.52</v>
      </c>
      <c r="V64" s="34">
        <v>8235.86</v>
      </c>
      <c r="W64" s="34">
        <v>8326.85</v>
      </c>
      <c r="X64" s="34">
        <v>9341.43</v>
      </c>
      <c r="Y64" s="34">
        <v>8519.66</v>
      </c>
      <c r="Z64" s="34">
        <v>9466.9699999999993</v>
      </c>
      <c r="AA64" s="34">
        <v>9291.4599999999991</v>
      </c>
      <c r="AB64" s="34">
        <v>9558.49</v>
      </c>
      <c r="AC64" s="34">
        <v>10208.07</v>
      </c>
      <c r="AD64" s="34">
        <v>11080.42</v>
      </c>
      <c r="AE64" s="34">
        <v>11063.55</v>
      </c>
      <c r="AF64" s="34">
        <v>11662.96</v>
      </c>
      <c r="AG64" s="34">
        <v>11155.37</v>
      </c>
      <c r="AH64" s="34">
        <v>11550.12</v>
      </c>
      <c r="AI64" s="34">
        <v>11038.31</v>
      </c>
      <c r="AJ64" s="34">
        <v>10233.19</v>
      </c>
      <c r="AK64" s="34">
        <v>10653.17</v>
      </c>
      <c r="AL64" s="34">
        <v>11733.44</v>
      </c>
      <c r="AM64" s="34">
        <v>11924.05</v>
      </c>
      <c r="AN64" s="34">
        <v>9934.4481848739506</v>
      </c>
    </row>
    <row r="65" spans="1:40">
      <c r="A65" s="101"/>
      <c r="B65" s="100"/>
      <c r="C65" s="103" t="s">
        <v>399</v>
      </c>
      <c r="D65" s="101"/>
      <c r="E65" s="35">
        <f>SUBTOTAL(9,E61:E64)</f>
        <v>29771.559999999998</v>
      </c>
      <c r="F65" s="35">
        <f>SUBTOTAL(9,F61:F64)</f>
        <v>29782.170000000006</v>
      </c>
      <c r="G65" s="35">
        <f>SUBTOTAL(9,G61:G64)</f>
        <v>28301.33</v>
      </c>
      <c r="H65" s="35">
        <f>SUBTOTAL(9,H61:H64)</f>
        <v>28138.639999999999</v>
      </c>
      <c r="I65" s="35">
        <f>SUBTOTAL(9,I61:I64)</f>
        <v>26443.06</v>
      </c>
      <c r="J65" s="35">
        <f>SUBTOTAL(9,J61:J64)</f>
        <v>26017.190000000002</v>
      </c>
      <c r="K65" s="35">
        <f>SUBTOTAL(9,K61:K64)</f>
        <v>25494.81</v>
      </c>
      <c r="L65" s="35">
        <f>SUBTOTAL(9,L61:L64)</f>
        <v>23950.46</v>
      </c>
      <c r="M65" s="35">
        <f>SUBTOTAL(9,M61:M64)</f>
        <v>25906.57</v>
      </c>
      <c r="N65" s="35">
        <f>SUBTOTAL(9,N61:N64)</f>
        <v>26904.11</v>
      </c>
      <c r="O65" s="35">
        <f>SUBTOTAL(9,O61:O64)</f>
        <v>25596.339999999997</v>
      </c>
      <c r="P65" s="35">
        <f>SUBTOTAL(9,P61:P64)</f>
        <v>21401.97</v>
      </c>
      <c r="Q65" s="35">
        <f>SUBTOTAL(9,Q61:Q64)</f>
        <v>20473.96</v>
      </c>
      <c r="R65" s="35">
        <f>SUBTOTAL(9,R61:R64)</f>
        <v>18593.449999999997</v>
      </c>
      <c r="S65" s="35">
        <f>SUBTOTAL(9,S61:S64)</f>
        <v>15647.41</v>
      </c>
      <c r="T65" s="35">
        <f>SUBTOTAL(9,T61:T64)</f>
        <v>16466.419999999998</v>
      </c>
      <c r="U65" s="35">
        <f>SUBTOTAL(9,U61:U64)</f>
        <v>16588.7</v>
      </c>
      <c r="V65" s="35">
        <f>SUBTOTAL(9,V61:V64)</f>
        <v>15659.720000000001</v>
      </c>
      <c r="W65" s="35">
        <f>SUBTOTAL(9,W61:W64)</f>
        <v>15754.09</v>
      </c>
      <c r="X65" s="35">
        <f>SUBTOTAL(9,X61:X64)</f>
        <v>16965.7</v>
      </c>
      <c r="Y65" s="35">
        <f>SUBTOTAL(9,Y61:Y64)</f>
        <v>13134.77</v>
      </c>
      <c r="Z65" s="35">
        <f>SUBTOTAL(9,Z61:Z64)</f>
        <v>14948.599999999999</v>
      </c>
      <c r="AA65" s="35">
        <f>SUBTOTAL(9,AA61:AA64)</f>
        <v>16160.109999999999</v>
      </c>
      <c r="AB65" s="35">
        <f>SUBTOTAL(9,AB61:AB64)</f>
        <v>16282.01</v>
      </c>
      <c r="AC65" s="35">
        <f>SUBTOTAL(9,AC61:AC64)</f>
        <v>14831.560000000001</v>
      </c>
      <c r="AD65" s="35">
        <f>SUBTOTAL(9,AD61:AD64)</f>
        <v>15944.4</v>
      </c>
      <c r="AE65" s="35">
        <f>SUBTOTAL(9,AE61:AE64)</f>
        <v>16068.93</v>
      </c>
      <c r="AF65" s="35">
        <f>SUBTOTAL(9,AF61:AF64)</f>
        <v>16706.669999999998</v>
      </c>
      <c r="AG65" s="35">
        <f>SUBTOTAL(9,AG61:AG64)</f>
        <v>15693.77</v>
      </c>
      <c r="AH65" s="35">
        <f>SUBTOTAL(9,AH61:AH64)</f>
        <v>16481.810000000001</v>
      </c>
      <c r="AI65" s="35">
        <f>SUBTOTAL(9,AI61:AI64)</f>
        <v>18657.18</v>
      </c>
      <c r="AJ65" s="35">
        <f>SUBTOTAL(9,AJ61:AJ64)</f>
        <v>17687.93</v>
      </c>
      <c r="AK65" s="35">
        <f>SUBTOTAL(9,AK61:AK64)</f>
        <v>18470.52</v>
      </c>
      <c r="AL65" s="35">
        <f>SUBTOTAL(9,AL61:AL64)</f>
        <v>20726.02</v>
      </c>
      <c r="AM65" s="35">
        <f>SUBTOTAL(9,AM61:AM64)</f>
        <v>20566.05</v>
      </c>
      <c r="AN65" s="35">
        <f>SUBTOTAL(9,AN61:AN64)</f>
        <v>13537.992420168071</v>
      </c>
    </row>
    <row r="66" spans="1:40">
      <c r="A66" s="99" t="s">
        <v>400</v>
      </c>
      <c r="B66" s="100">
        <v>6</v>
      </c>
      <c r="C66" s="99" t="s">
        <v>401</v>
      </c>
      <c r="D66" s="99" t="s">
        <v>402</v>
      </c>
      <c r="E66" s="34">
        <v>753.19</v>
      </c>
      <c r="F66" s="34">
        <v>945.35</v>
      </c>
      <c r="G66" s="34">
        <v>1907.99</v>
      </c>
      <c r="H66" s="34">
        <v>1245.4100000000001</v>
      </c>
      <c r="I66" s="34">
        <v>1952.66</v>
      </c>
      <c r="J66" s="34">
        <v>1093.24</v>
      </c>
      <c r="K66" s="34">
        <v>1545.5</v>
      </c>
      <c r="L66" s="34">
        <v>1423.11</v>
      </c>
      <c r="M66" s="34">
        <v>1822.87</v>
      </c>
      <c r="N66" s="34">
        <v>585.39</v>
      </c>
      <c r="O66" s="34">
        <v>168.84</v>
      </c>
      <c r="P66" s="34">
        <v>268.54000000000002</v>
      </c>
      <c r="Q66" s="34">
        <v>-904.92</v>
      </c>
      <c r="R66" s="34">
        <v>211.43</v>
      </c>
      <c r="S66" s="34">
        <v>1311.78</v>
      </c>
      <c r="T66" s="34">
        <v>1062.02</v>
      </c>
      <c r="U66" s="34">
        <v>1003.37</v>
      </c>
      <c r="V66" s="34">
        <v>711.66</v>
      </c>
      <c r="W66" s="34">
        <v>727.54</v>
      </c>
      <c r="X66" s="34">
        <v>1853.39</v>
      </c>
      <c r="Y66" s="34">
        <v>2411.69</v>
      </c>
      <c r="Z66" s="34">
        <v>1977.61</v>
      </c>
      <c r="AA66" s="34">
        <v>1619.69</v>
      </c>
      <c r="AB66" s="34">
        <v>2162.44</v>
      </c>
      <c r="AC66" s="34">
        <v>2694.4</v>
      </c>
      <c r="AD66" s="34">
        <v>3364.65</v>
      </c>
      <c r="AE66" s="34">
        <v>3409.45</v>
      </c>
      <c r="AF66" s="34">
        <v>4054.65</v>
      </c>
      <c r="AG66" s="34">
        <v>4065.66</v>
      </c>
      <c r="AH66" s="34">
        <v>5062.18</v>
      </c>
      <c r="AI66" s="34">
        <v>4308.5</v>
      </c>
      <c r="AJ66" s="34">
        <v>4454.96</v>
      </c>
      <c r="AK66" s="34">
        <v>4774.43</v>
      </c>
      <c r="AL66" s="34">
        <v>4638.24</v>
      </c>
      <c r="AM66" s="34">
        <v>5385.51</v>
      </c>
      <c r="AN66" s="34">
        <v>4374.70630252101</v>
      </c>
    </row>
    <row r="67" spans="1:40">
      <c r="A67" s="99" t="s">
        <v>403</v>
      </c>
      <c r="B67" s="100">
        <v>6</v>
      </c>
      <c r="C67" s="99" t="s">
        <v>401</v>
      </c>
      <c r="D67" s="99" t="s">
        <v>404</v>
      </c>
      <c r="E67" s="34">
        <v>7855.41</v>
      </c>
      <c r="F67" s="34">
        <v>6367.81</v>
      </c>
      <c r="G67" s="34">
        <v>6346.27</v>
      </c>
      <c r="H67" s="34">
        <v>5930.9</v>
      </c>
      <c r="I67" s="34">
        <v>6621.95</v>
      </c>
      <c r="J67" s="34">
        <v>7324.06</v>
      </c>
      <c r="K67" s="34">
        <v>7386.33</v>
      </c>
      <c r="L67" s="34">
        <v>6800.34</v>
      </c>
      <c r="M67" s="34">
        <v>7095.92</v>
      </c>
      <c r="N67" s="34">
        <v>6393.09</v>
      </c>
      <c r="O67" s="34">
        <v>5877.72</v>
      </c>
      <c r="P67" s="34">
        <v>5766.11</v>
      </c>
      <c r="Q67" s="34">
        <v>5119.59</v>
      </c>
      <c r="R67" s="34">
        <v>5182.3900000000003</v>
      </c>
      <c r="S67" s="34">
        <v>5614.17</v>
      </c>
      <c r="T67" s="34">
        <v>6373.03</v>
      </c>
      <c r="U67" s="34">
        <v>6044.69</v>
      </c>
      <c r="V67" s="34">
        <v>6139.59</v>
      </c>
      <c r="W67" s="34">
        <v>5118.05</v>
      </c>
      <c r="X67" s="34">
        <v>4562.0200000000004</v>
      </c>
      <c r="Y67" s="34">
        <v>3963.38</v>
      </c>
      <c r="Z67" s="34">
        <v>4175.3100000000004</v>
      </c>
      <c r="AA67" s="34">
        <v>5925.64</v>
      </c>
      <c r="AB67" s="34">
        <v>6171.91</v>
      </c>
      <c r="AC67" s="34">
        <v>6658.33</v>
      </c>
      <c r="AD67" s="34">
        <v>5313.02</v>
      </c>
      <c r="AE67" s="34">
        <v>3716.82</v>
      </c>
      <c r="AF67" s="34">
        <v>4594.13</v>
      </c>
      <c r="AG67" s="34">
        <v>5833.79</v>
      </c>
      <c r="AH67" s="34">
        <v>6070.55</v>
      </c>
      <c r="AI67" s="34">
        <v>5382.1</v>
      </c>
      <c r="AJ67" s="34">
        <v>4844.29</v>
      </c>
      <c r="AK67" s="34">
        <v>4170.76</v>
      </c>
      <c r="AL67" s="34">
        <v>4172.2299999999996</v>
      </c>
      <c r="AM67" s="34">
        <v>3155.66</v>
      </c>
      <c r="AN67" s="34">
        <v>4278.4476638655497</v>
      </c>
    </row>
    <row r="68" spans="1:40">
      <c r="A68" s="99" t="s">
        <v>405</v>
      </c>
      <c r="B68" s="100">
        <v>6</v>
      </c>
      <c r="C68" s="99" t="s">
        <v>401</v>
      </c>
      <c r="D68" s="99" t="s">
        <v>406</v>
      </c>
      <c r="E68" s="34">
        <v>7917.41</v>
      </c>
      <c r="F68" s="34">
        <v>6727.95</v>
      </c>
      <c r="G68" s="34">
        <v>6078.2</v>
      </c>
      <c r="H68" s="34">
        <v>5854.77</v>
      </c>
      <c r="I68" s="34">
        <v>7065.8</v>
      </c>
      <c r="J68" s="34">
        <v>6502.26</v>
      </c>
      <c r="K68" s="34">
        <v>5689</v>
      </c>
      <c r="L68" s="34">
        <v>4352.92</v>
      </c>
      <c r="M68" s="34">
        <v>4777.8500000000004</v>
      </c>
      <c r="N68" s="34">
        <v>4712.83</v>
      </c>
      <c r="O68" s="34">
        <v>3486.44</v>
      </c>
      <c r="P68" s="34">
        <v>4052.58</v>
      </c>
      <c r="Q68" s="34">
        <v>5244.16</v>
      </c>
      <c r="R68" s="34">
        <v>5123.3500000000004</v>
      </c>
      <c r="S68" s="34">
        <v>3648.45</v>
      </c>
      <c r="T68" s="34">
        <v>4302</v>
      </c>
      <c r="U68" s="34">
        <v>4922.82</v>
      </c>
      <c r="V68" s="34">
        <v>4226.51</v>
      </c>
      <c r="W68" s="34">
        <v>5664.38</v>
      </c>
      <c r="X68" s="34">
        <v>4435.25</v>
      </c>
      <c r="Y68" s="34">
        <v>4647.71</v>
      </c>
      <c r="Z68" s="34">
        <v>3332.26</v>
      </c>
      <c r="AA68" s="34">
        <v>4083.55</v>
      </c>
      <c r="AB68" s="34">
        <v>4873.6000000000004</v>
      </c>
      <c r="AC68" s="34">
        <v>3774.72</v>
      </c>
      <c r="AD68" s="34">
        <v>3355.77</v>
      </c>
      <c r="AE68" s="34">
        <v>3447.12</v>
      </c>
      <c r="AF68" s="34">
        <v>2870.86</v>
      </c>
      <c r="AG68" s="34">
        <v>3076.36</v>
      </c>
      <c r="AH68" s="34">
        <v>4361.29</v>
      </c>
      <c r="AI68" s="34">
        <v>3966.41</v>
      </c>
      <c r="AJ68" s="34">
        <v>3695.77</v>
      </c>
      <c r="AK68" s="34">
        <v>3732.38</v>
      </c>
      <c r="AL68" s="34">
        <v>2294.83</v>
      </c>
      <c r="AM68" s="34">
        <v>3762.76</v>
      </c>
      <c r="AN68" s="34">
        <v>2851.9780840336098</v>
      </c>
    </row>
    <row r="69" spans="1:40">
      <c r="A69" s="99" t="s">
        <v>407</v>
      </c>
      <c r="B69" s="100">
        <v>6</v>
      </c>
      <c r="C69" s="99" t="s">
        <v>401</v>
      </c>
      <c r="D69" s="99" t="s">
        <v>408</v>
      </c>
      <c r="E69" s="34">
        <v>8595.2199999999993</v>
      </c>
      <c r="F69" s="34">
        <v>9794.39</v>
      </c>
      <c r="G69" s="34">
        <v>10242.32</v>
      </c>
      <c r="H69" s="34">
        <v>10266.950000000001</v>
      </c>
      <c r="I69" s="34">
        <v>10681.31</v>
      </c>
      <c r="J69" s="34">
        <v>10609.53</v>
      </c>
      <c r="K69" s="34">
        <v>10627.49</v>
      </c>
      <c r="L69" s="34">
        <v>10773.08</v>
      </c>
      <c r="M69" s="34">
        <v>10022.35</v>
      </c>
      <c r="N69" s="34">
        <v>9953.16</v>
      </c>
      <c r="O69" s="34">
        <v>11081.83</v>
      </c>
      <c r="P69" s="34">
        <v>11195.16</v>
      </c>
      <c r="Q69" s="34">
        <v>10629.18</v>
      </c>
      <c r="R69" s="34">
        <v>11176.82</v>
      </c>
      <c r="S69" s="34">
        <v>11889.85</v>
      </c>
      <c r="T69" s="34">
        <v>13051.75</v>
      </c>
      <c r="U69" s="34">
        <v>13573</v>
      </c>
      <c r="V69" s="34">
        <v>13658.44</v>
      </c>
      <c r="W69" s="34">
        <v>13032.98</v>
      </c>
      <c r="X69" s="34">
        <v>14217.93</v>
      </c>
      <c r="Y69" s="34">
        <v>14009.92</v>
      </c>
      <c r="Z69" s="34">
        <v>15337.05</v>
      </c>
      <c r="AA69" s="34">
        <v>16438.98</v>
      </c>
      <c r="AB69" s="34">
        <v>17802.939999999999</v>
      </c>
      <c r="AC69" s="34">
        <v>17293.87</v>
      </c>
      <c r="AD69" s="34">
        <v>17998.62</v>
      </c>
      <c r="AE69" s="34">
        <v>18304.080000000002</v>
      </c>
      <c r="AF69" s="34">
        <v>18164.8</v>
      </c>
      <c r="AG69" s="34">
        <v>18387.55</v>
      </c>
      <c r="AH69" s="34">
        <v>17394.18</v>
      </c>
      <c r="AI69" s="34">
        <v>18084.759999999998</v>
      </c>
      <c r="AJ69" s="34">
        <v>18984.45</v>
      </c>
      <c r="AK69" s="34">
        <v>18850.05</v>
      </c>
      <c r="AL69" s="34">
        <v>18074.27</v>
      </c>
      <c r="AM69" s="34">
        <v>17960.95</v>
      </c>
      <c r="AN69" s="34">
        <v>19774.301613445401</v>
      </c>
    </row>
    <row r="70" spans="1:40">
      <c r="A70" s="99" t="s">
        <v>409</v>
      </c>
      <c r="B70" s="100">
        <v>6</v>
      </c>
      <c r="C70" s="99" t="s">
        <v>401</v>
      </c>
      <c r="D70" s="99" t="s">
        <v>410</v>
      </c>
      <c r="E70" s="34">
        <v>3345.56</v>
      </c>
      <c r="F70" s="34">
        <v>3338.24</v>
      </c>
      <c r="G70" s="34">
        <v>3521.12</v>
      </c>
      <c r="H70" s="34">
        <v>3995.35</v>
      </c>
      <c r="I70" s="34">
        <v>3549.75</v>
      </c>
      <c r="J70" s="34">
        <v>3500.35</v>
      </c>
      <c r="K70" s="34">
        <v>3064.31</v>
      </c>
      <c r="L70" s="34">
        <v>4255.49</v>
      </c>
      <c r="M70" s="34">
        <v>3814.42</v>
      </c>
      <c r="N70" s="34">
        <v>1976.71</v>
      </c>
      <c r="O70" s="34">
        <v>2898.81</v>
      </c>
      <c r="P70" s="34">
        <v>2419.0100000000002</v>
      </c>
      <c r="Q70" s="34">
        <v>1278.1300000000001</v>
      </c>
      <c r="R70" s="34">
        <v>2144.8000000000002</v>
      </c>
      <c r="S70" s="34">
        <v>2918.25</v>
      </c>
      <c r="T70" s="34">
        <v>2661.46</v>
      </c>
      <c r="U70" s="34">
        <v>2646.29</v>
      </c>
      <c r="V70" s="34">
        <v>2965.42</v>
      </c>
      <c r="W70" s="34">
        <v>3837.97</v>
      </c>
      <c r="X70" s="34">
        <v>4014.18</v>
      </c>
      <c r="Y70" s="34">
        <v>2324.25</v>
      </c>
      <c r="Z70" s="34">
        <v>953.37</v>
      </c>
      <c r="AA70" s="34">
        <v>1142.81</v>
      </c>
      <c r="AB70" s="34">
        <v>1461.51</v>
      </c>
      <c r="AC70" s="34">
        <v>1439.1</v>
      </c>
      <c r="AD70" s="34">
        <v>2059.7399999999998</v>
      </c>
      <c r="AE70" s="34">
        <v>2908.58</v>
      </c>
      <c r="AF70" s="34">
        <v>3532.19</v>
      </c>
      <c r="AG70" s="34">
        <v>3158.06</v>
      </c>
      <c r="AH70" s="34">
        <v>4297.09</v>
      </c>
      <c r="AI70" s="34">
        <v>3469.11</v>
      </c>
      <c r="AJ70" s="34">
        <v>2466.19</v>
      </c>
      <c r="AK70" s="34">
        <v>2242.38</v>
      </c>
      <c r="AL70" s="34">
        <v>3400.58</v>
      </c>
      <c r="AM70" s="34">
        <v>2112.17</v>
      </c>
      <c r="AN70" s="34">
        <v>2403.0842352941199</v>
      </c>
    </row>
    <row r="71" spans="1:40">
      <c r="A71" s="101"/>
      <c r="B71" s="100"/>
      <c r="C71" s="103" t="s">
        <v>411</v>
      </c>
      <c r="D71" s="101"/>
      <c r="E71" s="35">
        <f>SUBTOTAL(9,E66:E70)</f>
        <v>28466.790000000005</v>
      </c>
      <c r="F71" s="35">
        <f>SUBTOTAL(9,F66:F70)</f>
        <v>27173.739999999998</v>
      </c>
      <c r="G71" s="35">
        <f>SUBTOTAL(9,G66:G70)</f>
        <v>28095.899999999998</v>
      </c>
      <c r="H71" s="35">
        <f>SUBTOTAL(9,H66:H70)</f>
        <v>27293.379999999997</v>
      </c>
      <c r="I71" s="35">
        <f>SUBTOTAL(9,I66:I70)</f>
        <v>29871.47</v>
      </c>
      <c r="J71" s="35">
        <f>SUBTOTAL(9,J66:J70)</f>
        <v>29029.440000000002</v>
      </c>
      <c r="K71" s="35">
        <f>SUBTOTAL(9,K66:K70)</f>
        <v>28312.63</v>
      </c>
      <c r="L71" s="35">
        <f>SUBTOTAL(9,L66:L70)</f>
        <v>27604.940000000002</v>
      </c>
      <c r="M71" s="35">
        <f>SUBTOTAL(9,M66:M70)</f>
        <v>27533.410000000003</v>
      </c>
      <c r="N71" s="35">
        <f>SUBTOTAL(9,N66:N70)</f>
        <v>23621.18</v>
      </c>
      <c r="O71" s="35">
        <f>SUBTOTAL(9,O66:O70)</f>
        <v>23513.640000000003</v>
      </c>
      <c r="P71" s="35">
        <f>SUBTOTAL(9,P66:P70)</f>
        <v>23701.4</v>
      </c>
      <c r="Q71" s="35">
        <f>SUBTOTAL(9,Q66:Q70)</f>
        <v>21366.140000000003</v>
      </c>
      <c r="R71" s="35">
        <f>SUBTOTAL(9,R66:R70)</f>
        <v>23838.79</v>
      </c>
      <c r="S71" s="35">
        <f>SUBTOTAL(9,S66:S70)</f>
        <v>25382.5</v>
      </c>
      <c r="T71" s="35">
        <f>SUBTOTAL(9,T66:T70)</f>
        <v>27450.26</v>
      </c>
      <c r="U71" s="35">
        <f>SUBTOTAL(9,U66:U70)</f>
        <v>28190.17</v>
      </c>
      <c r="V71" s="35">
        <f>SUBTOTAL(9,V66:V70)</f>
        <v>27701.620000000003</v>
      </c>
      <c r="W71" s="35">
        <f>SUBTOTAL(9,W66:W70)</f>
        <v>28380.920000000002</v>
      </c>
      <c r="X71" s="35">
        <f>SUBTOTAL(9,X66:X70)</f>
        <v>29082.77</v>
      </c>
      <c r="Y71" s="35">
        <f>SUBTOTAL(9,Y66:Y70)</f>
        <v>27356.949999999997</v>
      </c>
      <c r="Z71" s="35">
        <f>SUBTOTAL(9,Z66:Z70)</f>
        <v>25775.599999999999</v>
      </c>
      <c r="AA71" s="35">
        <f>SUBTOTAL(9,AA66:AA70)</f>
        <v>29210.670000000002</v>
      </c>
      <c r="AB71" s="35">
        <f>SUBTOTAL(9,AB66:AB70)</f>
        <v>32472.399999999998</v>
      </c>
      <c r="AC71" s="35">
        <f>SUBTOTAL(9,AC66:AC70)</f>
        <v>31860.42</v>
      </c>
      <c r="AD71" s="35">
        <f>SUBTOTAL(9,AD66:AD70)</f>
        <v>32091.799999999996</v>
      </c>
      <c r="AE71" s="35">
        <f>SUBTOTAL(9,AE66:AE70)</f>
        <v>31786.050000000003</v>
      </c>
      <c r="AF71" s="35">
        <f>SUBTOTAL(9,AF66:AF70)</f>
        <v>33216.630000000005</v>
      </c>
      <c r="AG71" s="35">
        <f>SUBTOTAL(9,AG66:AG70)</f>
        <v>34521.42</v>
      </c>
      <c r="AH71" s="35">
        <f>SUBTOTAL(9,AH66:AH70)</f>
        <v>37185.289999999994</v>
      </c>
      <c r="AI71" s="35">
        <f>SUBTOTAL(9,AI66:AI70)</f>
        <v>35210.879999999997</v>
      </c>
      <c r="AJ71" s="35">
        <f>SUBTOTAL(9,AJ66:AJ70)</f>
        <v>34445.660000000003</v>
      </c>
      <c r="AK71" s="35">
        <f>SUBTOTAL(9,AK66:AK70)</f>
        <v>33770</v>
      </c>
      <c r="AL71" s="35">
        <f>SUBTOTAL(9,AL66:AL70)</f>
        <v>32580.15</v>
      </c>
      <c r="AM71" s="35">
        <f>SUBTOTAL(9,AM66:AM70)</f>
        <v>32377.050000000003</v>
      </c>
      <c r="AN71" s="35">
        <f>SUBTOTAL(9,AN66:AN70)</f>
        <v>33682.517899159691</v>
      </c>
    </row>
    <row r="72" spans="1:40">
      <c r="A72" s="99" t="s">
        <v>412</v>
      </c>
      <c r="B72" s="100">
        <v>7</v>
      </c>
      <c r="C72" s="99" t="s">
        <v>413</v>
      </c>
      <c r="D72" s="99" t="s">
        <v>414</v>
      </c>
      <c r="E72" s="34">
        <v>7554.36</v>
      </c>
      <c r="F72" s="34">
        <v>6435.9</v>
      </c>
      <c r="G72" s="34">
        <v>6681.81</v>
      </c>
      <c r="H72" s="34">
        <v>7328.49</v>
      </c>
      <c r="I72" s="34">
        <v>6723.66</v>
      </c>
      <c r="J72" s="34">
        <v>7845.36</v>
      </c>
      <c r="K72" s="34">
        <v>6262.89</v>
      </c>
      <c r="L72" s="34">
        <v>6228.27</v>
      </c>
      <c r="M72" s="34">
        <v>5749.93</v>
      </c>
      <c r="N72" s="34">
        <v>5588.19</v>
      </c>
      <c r="O72" s="34">
        <v>5569.65</v>
      </c>
      <c r="P72" s="34">
        <v>6820.82</v>
      </c>
      <c r="Q72" s="34">
        <v>6885.36</v>
      </c>
      <c r="R72" s="34">
        <v>7438.44</v>
      </c>
      <c r="S72" s="34">
        <v>8068.43</v>
      </c>
      <c r="T72" s="34">
        <v>8268.69</v>
      </c>
      <c r="U72" s="34">
        <v>8645.49</v>
      </c>
      <c r="V72" s="34">
        <v>9537.3799999999992</v>
      </c>
      <c r="W72" s="34">
        <v>9166.44</v>
      </c>
      <c r="X72" s="34">
        <v>9060.7000000000007</v>
      </c>
      <c r="Y72" s="34">
        <v>8926.99</v>
      </c>
      <c r="Z72" s="34">
        <v>10233.41</v>
      </c>
      <c r="AA72" s="34">
        <v>10622.38</v>
      </c>
      <c r="AB72" s="34">
        <v>10106.93</v>
      </c>
      <c r="AC72" s="34">
        <v>9346.17</v>
      </c>
      <c r="AD72" s="34">
        <v>9556.73</v>
      </c>
      <c r="AE72" s="34">
        <v>10746</v>
      </c>
      <c r="AF72" s="34">
        <v>10114.02</v>
      </c>
      <c r="AG72" s="34">
        <v>9724.77</v>
      </c>
      <c r="AH72" s="34">
        <v>8730.7000000000007</v>
      </c>
      <c r="AI72" s="34">
        <v>9174.14</v>
      </c>
      <c r="AJ72" s="34">
        <v>9989.59</v>
      </c>
      <c r="AK72" s="34">
        <v>9310.25</v>
      </c>
      <c r="AL72" s="34">
        <v>9122.77</v>
      </c>
      <c r="AM72" s="34">
        <v>10032.94</v>
      </c>
      <c r="AN72" s="34">
        <v>10542.988789916</v>
      </c>
    </row>
    <row r="73" spans="1:40">
      <c r="A73" s="99" t="s">
        <v>415</v>
      </c>
      <c r="B73" s="100">
        <v>7</v>
      </c>
      <c r="C73" s="99" t="s">
        <v>413</v>
      </c>
      <c r="D73" s="99" t="s">
        <v>416</v>
      </c>
      <c r="E73" s="34">
        <v>5552.11</v>
      </c>
      <c r="F73" s="34">
        <v>5085.43</v>
      </c>
      <c r="G73" s="34">
        <v>4845.09</v>
      </c>
      <c r="H73" s="34">
        <v>4931.34</v>
      </c>
      <c r="I73" s="34">
        <v>5081.5200000000004</v>
      </c>
      <c r="J73" s="34">
        <v>5335.09</v>
      </c>
      <c r="K73" s="34">
        <v>6254.81</v>
      </c>
      <c r="L73" s="34">
        <v>5558.99</v>
      </c>
      <c r="M73" s="34">
        <v>4703.71</v>
      </c>
      <c r="N73" s="34">
        <v>4375.7299999999996</v>
      </c>
      <c r="O73" s="34">
        <v>5356.4</v>
      </c>
      <c r="P73" s="34">
        <v>5864.29</v>
      </c>
      <c r="Q73" s="34">
        <v>4887.97</v>
      </c>
      <c r="R73" s="34">
        <v>5136.96</v>
      </c>
      <c r="S73" s="34">
        <v>5267.16</v>
      </c>
      <c r="T73" s="34">
        <v>4678.32</v>
      </c>
      <c r="U73" s="34">
        <v>4831.0600000000004</v>
      </c>
      <c r="V73" s="34">
        <v>4376.84</v>
      </c>
      <c r="W73" s="34">
        <v>5424.22</v>
      </c>
      <c r="X73" s="34">
        <v>4924.8</v>
      </c>
      <c r="Y73" s="34">
        <v>3799.77</v>
      </c>
      <c r="Z73" s="34">
        <v>3331.49</v>
      </c>
      <c r="AA73" s="34">
        <v>3202.39</v>
      </c>
      <c r="AB73" s="34">
        <v>2993.44</v>
      </c>
      <c r="AC73" s="34">
        <v>2196.48</v>
      </c>
      <c r="AD73" s="34">
        <v>2225.33</v>
      </c>
      <c r="AE73" s="34">
        <v>2058.56</v>
      </c>
      <c r="AF73" s="34">
        <v>2483.85</v>
      </c>
      <c r="AG73" s="34">
        <v>2886.87</v>
      </c>
      <c r="AH73" s="34">
        <v>2692.43</v>
      </c>
      <c r="AI73" s="34">
        <v>2596.4899999999998</v>
      </c>
      <c r="AJ73" s="34">
        <v>1658.4</v>
      </c>
      <c r="AK73" s="34">
        <v>2560.35</v>
      </c>
      <c r="AL73" s="34">
        <v>1315.04</v>
      </c>
      <c r="AM73" s="34">
        <v>1475.27</v>
      </c>
      <c r="AN73" s="34">
        <v>1775.68697478992</v>
      </c>
    </row>
    <row r="74" spans="1:40">
      <c r="A74" s="101"/>
      <c r="B74" s="100"/>
      <c r="C74" s="103" t="s">
        <v>417</v>
      </c>
      <c r="D74" s="101"/>
      <c r="E74" s="35">
        <f>SUBTOTAL(9,E72:E73)</f>
        <v>13106.47</v>
      </c>
      <c r="F74" s="35">
        <f>SUBTOTAL(9,F72:F73)</f>
        <v>11521.33</v>
      </c>
      <c r="G74" s="35">
        <f>SUBTOTAL(9,G72:G73)</f>
        <v>11526.900000000001</v>
      </c>
      <c r="H74" s="35">
        <f>SUBTOTAL(9,H72:H73)</f>
        <v>12259.83</v>
      </c>
      <c r="I74" s="35">
        <f>SUBTOTAL(9,I72:I73)</f>
        <v>11805.18</v>
      </c>
      <c r="J74" s="35">
        <f>SUBTOTAL(9,J72:J73)</f>
        <v>13180.45</v>
      </c>
      <c r="K74" s="35">
        <f>SUBTOTAL(9,K72:K73)</f>
        <v>12517.7</v>
      </c>
      <c r="L74" s="35">
        <f>SUBTOTAL(9,L72:L73)</f>
        <v>11787.26</v>
      </c>
      <c r="M74" s="35">
        <f>SUBTOTAL(9,M72:M73)</f>
        <v>10453.64</v>
      </c>
      <c r="N74" s="35">
        <f>SUBTOTAL(9,N72:N73)</f>
        <v>9963.9199999999983</v>
      </c>
      <c r="O74" s="35">
        <f>SUBTOTAL(9,O72:O73)</f>
        <v>10926.05</v>
      </c>
      <c r="P74" s="35">
        <f>SUBTOTAL(9,P72:P73)</f>
        <v>12685.11</v>
      </c>
      <c r="Q74" s="35">
        <f>SUBTOTAL(9,Q72:Q73)</f>
        <v>11773.33</v>
      </c>
      <c r="R74" s="35">
        <f>SUBTOTAL(9,R72:R73)</f>
        <v>12575.4</v>
      </c>
      <c r="S74" s="35">
        <f>SUBTOTAL(9,S72:S73)</f>
        <v>13335.59</v>
      </c>
      <c r="T74" s="35">
        <f>SUBTOTAL(9,T72:T73)</f>
        <v>12947.01</v>
      </c>
      <c r="U74" s="35">
        <f>SUBTOTAL(9,U72:U73)</f>
        <v>13476.55</v>
      </c>
      <c r="V74" s="35">
        <f>SUBTOTAL(9,V72:V73)</f>
        <v>13914.22</v>
      </c>
      <c r="W74" s="35">
        <f>SUBTOTAL(9,W72:W73)</f>
        <v>14590.66</v>
      </c>
      <c r="X74" s="35">
        <f>SUBTOTAL(9,X72:X73)</f>
        <v>13985.5</v>
      </c>
      <c r="Y74" s="35">
        <f>SUBTOTAL(9,Y72:Y73)</f>
        <v>12726.76</v>
      </c>
      <c r="Z74" s="35">
        <f>SUBTOTAL(9,Z72:Z73)</f>
        <v>13564.9</v>
      </c>
      <c r="AA74" s="35">
        <f>SUBTOTAL(9,AA72:AA73)</f>
        <v>13824.769999999999</v>
      </c>
      <c r="AB74" s="35">
        <f>SUBTOTAL(9,AB72:AB73)</f>
        <v>13100.37</v>
      </c>
      <c r="AC74" s="35">
        <f>SUBTOTAL(9,AC72:AC73)</f>
        <v>11542.65</v>
      </c>
      <c r="AD74" s="35">
        <f>SUBTOTAL(9,AD72:AD73)</f>
        <v>11782.06</v>
      </c>
      <c r="AE74" s="35">
        <f>SUBTOTAL(9,AE72:AE73)</f>
        <v>12804.56</v>
      </c>
      <c r="AF74" s="35">
        <f>SUBTOTAL(9,AF72:AF73)</f>
        <v>12597.87</v>
      </c>
      <c r="AG74" s="35">
        <f>SUBTOTAL(9,AG72:AG73)</f>
        <v>12611.64</v>
      </c>
      <c r="AH74" s="35">
        <f>SUBTOTAL(9,AH72:AH73)</f>
        <v>11423.130000000001</v>
      </c>
      <c r="AI74" s="35">
        <f>SUBTOTAL(9,AI72:AI73)</f>
        <v>11770.63</v>
      </c>
      <c r="AJ74" s="35">
        <f>SUBTOTAL(9,AJ72:AJ73)</f>
        <v>11647.99</v>
      </c>
      <c r="AK74" s="35">
        <f>SUBTOTAL(9,AK72:AK73)</f>
        <v>11870.6</v>
      </c>
      <c r="AL74" s="35">
        <f>SUBTOTAL(9,AL72:AL73)</f>
        <v>10437.810000000001</v>
      </c>
      <c r="AM74" s="35">
        <f>SUBTOTAL(9,AM72:AM73)</f>
        <v>11508.210000000001</v>
      </c>
      <c r="AN74" s="35">
        <f>SUBTOTAL(9,AN72:AN73)</f>
        <v>12318.67576470592</v>
      </c>
    </row>
    <row r="75" spans="1:40">
      <c r="A75" s="99" t="s">
        <v>418</v>
      </c>
      <c r="B75" s="100">
        <v>8</v>
      </c>
      <c r="C75" s="99" t="s">
        <v>419</v>
      </c>
      <c r="D75" s="99" t="s">
        <v>420</v>
      </c>
      <c r="E75" s="34">
        <v>2114.09</v>
      </c>
      <c r="F75" s="34">
        <v>1618.84</v>
      </c>
      <c r="G75" s="34">
        <v>2706.9</v>
      </c>
      <c r="H75" s="34">
        <v>1914.62</v>
      </c>
      <c r="I75" s="34">
        <v>3347.18</v>
      </c>
      <c r="J75" s="34">
        <v>2780.79</v>
      </c>
      <c r="K75" s="34">
        <v>2363.09</v>
      </c>
      <c r="L75" s="34">
        <v>1838.46</v>
      </c>
      <c r="M75" s="34">
        <v>2228.5700000000002</v>
      </c>
      <c r="N75" s="34">
        <v>2087.4499999999998</v>
      </c>
      <c r="O75" s="34">
        <v>1966.86</v>
      </c>
      <c r="P75" s="34">
        <v>1974</v>
      </c>
      <c r="Q75" s="34">
        <v>2260.1999999999998</v>
      </c>
      <c r="R75" s="34">
        <v>1769.36</v>
      </c>
      <c r="S75" s="34">
        <v>928.14</v>
      </c>
      <c r="T75" s="34">
        <v>1161.8699999999999</v>
      </c>
      <c r="U75" s="34">
        <v>-110.49</v>
      </c>
      <c r="V75" s="34">
        <v>568.82000000000005</v>
      </c>
      <c r="W75" s="34">
        <v>235.64</v>
      </c>
      <c r="X75" s="34">
        <v>-152.83000000000001</v>
      </c>
      <c r="Y75" s="34">
        <v>427.61</v>
      </c>
      <c r="Z75" s="34">
        <v>-476.23</v>
      </c>
      <c r="AA75" s="34">
        <v>117.53</v>
      </c>
      <c r="AB75" s="34">
        <v>-431.03</v>
      </c>
      <c r="AC75" s="34">
        <v>-1103.01</v>
      </c>
      <c r="AD75" s="34">
        <v>-2115.7199999999998</v>
      </c>
      <c r="AE75" s="34">
        <v>-2362.4299999999998</v>
      </c>
      <c r="AF75" s="34">
        <v>-1476.73</v>
      </c>
      <c r="AG75" s="34">
        <v>199.08</v>
      </c>
      <c r="AH75" s="34">
        <v>810.95</v>
      </c>
      <c r="AI75" s="34">
        <v>617.39</v>
      </c>
      <c r="AJ75" s="34">
        <v>-446.37</v>
      </c>
      <c r="AK75" s="34">
        <v>-578.20000000000005</v>
      </c>
      <c r="AL75" s="34">
        <v>267.49</v>
      </c>
      <c r="AM75" s="34">
        <v>-507.47</v>
      </c>
      <c r="AN75" s="34">
        <v>-1253.0705546218501</v>
      </c>
    </row>
    <row r="76" spans="1:40">
      <c r="A76" s="99" t="s">
        <v>421</v>
      </c>
      <c r="B76" s="100">
        <v>8</v>
      </c>
      <c r="C76" s="99" t="s">
        <v>419</v>
      </c>
      <c r="D76" s="99" t="s">
        <v>422</v>
      </c>
      <c r="E76" s="34">
        <v>8004.42</v>
      </c>
      <c r="F76" s="34">
        <v>6933.95</v>
      </c>
      <c r="G76" s="34">
        <v>7825.41</v>
      </c>
      <c r="H76" s="34">
        <v>8252.33</v>
      </c>
      <c r="I76" s="34">
        <v>9150.91</v>
      </c>
      <c r="J76" s="34">
        <v>9428.66</v>
      </c>
      <c r="K76" s="34">
        <v>10307.09</v>
      </c>
      <c r="L76" s="34">
        <v>9282.1200000000008</v>
      </c>
      <c r="M76" s="34">
        <v>10520.59</v>
      </c>
      <c r="N76" s="34">
        <v>10472.959999999999</v>
      </c>
      <c r="O76" s="34">
        <v>9520.44</v>
      </c>
      <c r="P76" s="34">
        <v>8711.5400000000009</v>
      </c>
      <c r="Q76" s="34">
        <v>7966.82</v>
      </c>
      <c r="R76" s="34">
        <v>9696.7800000000007</v>
      </c>
      <c r="S76" s="34">
        <v>10121.93</v>
      </c>
      <c r="T76" s="34">
        <v>10046.58</v>
      </c>
      <c r="U76" s="34">
        <v>10419.75</v>
      </c>
      <c r="V76" s="34">
        <v>10413.790000000001</v>
      </c>
      <c r="W76" s="34">
        <v>8713.4699999999993</v>
      </c>
      <c r="X76" s="34">
        <v>9070.61</v>
      </c>
      <c r="Y76" s="34">
        <v>7665.44</v>
      </c>
      <c r="Z76" s="34">
        <v>7173.3</v>
      </c>
      <c r="AA76" s="34">
        <v>8015.73</v>
      </c>
      <c r="AB76" s="34">
        <v>6825.82</v>
      </c>
      <c r="AC76" s="34">
        <v>8070.52</v>
      </c>
      <c r="AD76" s="34">
        <v>7658.79</v>
      </c>
      <c r="AE76" s="34">
        <v>8909.2999999999993</v>
      </c>
      <c r="AF76" s="34">
        <v>7455.27</v>
      </c>
      <c r="AG76" s="34">
        <v>7945.54</v>
      </c>
      <c r="AH76" s="34">
        <v>7718.54</v>
      </c>
      <c r="AI76" s="34">
        <v>9494.0499999999993</v>
      </c>
      <c r="AJ76" s="34">
        <v>8021.29</v>
      </c>
      <c r="AK76" s="34">
        <v>8769.6</v>
      </c>
      <c r="AL76" s="34">
        <v>8268.94</v>
      </c>
      <c r="AM76" s="34">
        <v>7330.78</v>
      </c>
      <c r="AN76" s="34">
        <v>8091.82334453782</v>
      </c>
    </row>
    <row r="77" spans="1:40">
      <c r="A77" s="99" t="s">
        <v>423</v>
      </c>
      <c r="B77" s="100">
        <v>8</v>
      </c>
      <c r="C77" s="99" t="s">
        <v>419</v>
      </c>
      <c r="D77" s="99" t="s">
        <v>424</v>
      </c>
      <c r="E77" s="34">
        <v>10497.36</v>
      </c>
      <c r="F77" s="34">
        <v>9883.34</v>
      </c>
      <c r="G77" s="34">
        <v>9053.98</v>
      </c>
      <c r="H77" s="34">
        <v>9456.4599999999991</v>
      </c>
      <c r="I77" s="34">
        <v>8700.4599999999991</v>
      </c>
      <c r="J77" s="34">
        <v>8440.02</v>
      </c>
      <c r="K77" s="34">
        <v>8267.7000000000007</v>
      </c>
      <c r="L77" s="34">
        <v>8505</v>
      </c>
      <c r="M77" s="34">
        <v>7996.07</v>
      </c>
      <c r="N77" s="34">
        <v>7750</v>
      </c>
      <c r="O77" s="34">
        <v>7845.06</v>
      </c>
      <c r="P77" s="34">
        <v>9072.84</v>
      </c>
      <c r="Q77" s="34">
        <v>10426.11</v>
      </c>
      <c r="R77" s="34">
        <v>9478.1299999999992</v>
      </c>
      <c r="S77" s="34">
        <v>9834.98</v>
      </c>
      <c r="T77" s="34">
        <v>9071.6299999999992</v>
      </c>
      <c r="U77" s="34">
        <v>9512.24</v>
      </c>
      <c r="V77" s="34">
        <v>8467.2099999999991</v>
      </c>
      <c r="W77" s="34">
        <v>7283.33</v>
      </c>
      <c r="X77" s="34">
        <v>8091.66</v>
      </c>
      <c r="Y77" s="34">
        <v>9768.67</v>
      </c>
      <c r="Z77" s="34">
        <v>7877.73</v>
      </c>
      <c r="AA77" s="34">
        <v>9198.35</v>
      </c>
      <c r="AB77" s="34">
        <v>10627.32</v>
      </c>
      <c r="AC77" s="34">
        <v>11507.09</v>
      </c>
      <c r="AD77" s="34">
        <v>10858.04</v>
      </c>
      <c r="AE77" s="34">
        <v>10287.700000000001</v>
      </c>
      <c r="AF77" s="34">
        <v>10060.51</v>
      </c>
      <c r="AG77" s="34">
        <v>10435.530000000001</v>
      </c>
      <c r="AH77" s="34">
        <v>11164.12</v>
      </c>
      <c r="AI77" s="34">
        <v>11700.89</v>
      </c>
      <c r="AJ77" s="34">
        <v>10999.34</v>
      </c>
      <c r="AK77" s="34">
        <v>11154.43</v>
      </c>
      <c r="AL77" s="34">
        <v>11745.12</v>
      </c>
      <c r="AM77" s="34">
        <v>11502.33</v>
      </c>
      <c r="AN77" s="34">
        <v>10999.4061008403</v>
      </c>
    </row>
    <row r="78" spans="1:40">
      <c r="A78" s="99" t="s">
        <v>425</v>
      </c>
      <c r="B78" s="100">
        <v>8</v>
      </c>
      <c r="C78" s="99" t="s">
        <v>419</v>
      </c>
      <c r="D78" s="99" t="s">
        <v>426</v>
      </c>
      <c r="E78" s="34">
        <v>10395.379999999999</v>
      </c>
      <c r="F78" s="34">
        <v>11415.66</v>
      </c>
      <c r="G78" s="34">
        <v>10709.97</v>
      </c>
      <c r="H78" s="34">
        <v>9553.1200000000008</v>
      </c>
      <c r="I78" s="34">
        <v>9759.91</v>
      </c>
      <c r="J78" s="34">
        <v>11273.39</v>
      </c>
      <c r="K78" s="34">
        <v>10108.07</v>
      </c>
      <c r="L78" s="34">
        <v>9018.44</v>
      </c>
      <c r="M78" s="34">
        <v>10303.74</v>
      </c>
      <c r="N78" s="34">
        <v>10749.72</v>
      </c>
      <c r="O78" s="34">
        <v>11323.94</v>
      </c>
      <c r="P78" s="34">
        <v>11607.85</v>
      </c>
      <c r="Q78" s="34">
        <v>11999.69</v>
      </c>
      <c r="R78" s="34">
        <v>13446.46</v>
      </c>
      <c r="S78" s="34">
        <v>13333.36</v>
      </c>
      <c r="T78" s="34">
        <v>13919.13</v>
      </c>
      <c r="U78" s="34">
        <v>14556.11</v>
      </c>
      <c r="V78" s="34">
        <v>13395.89</v>
      </c>
      <c r="W78" s="34">
        <v>13501.12</v>
      </c>
      <c r="X78" s="34">
        <v>14264.56</v>
      </c>
      <c r="Y78" s="34">
        <v>14437.9</v>
      </c>
      <c r="Z78" s="34">
        <v>13263.93</v>
      </c>
      <c r="AA78" s="34">
        <v>13966.77</v>
      </c>
      <c r="AB78" s="34">
        <v>14915.65</v>
      </c>
      <c r="AC78" s="34">
        <v>14501.95</v>
      </c>
      <c r="AD78" s="34">
        <v>14189.59</v>
      </c>
      <c r="AE78" s="34">
        <v>13951.27</v>
      </c>
      <c r="AF78" s="34">
        <v>13823.85</v>
      </c>
      <c r="AG78" s="34">
        <v>13649.24</v>
      </c>
      <c r="AH78" s="34">
        <v>13084.57</v>
      </c>
      <c r="AI78" s="34">
        <v>13073.06</v>
      </c>
      <c r="AJ78" s="34">
        <v>11506.48</v>
      </c>
      <c r="AK78" s="34">
        <v>12699.72</v>
      </c>
      <c r="AL78" s="34">
        <v>14138.73</v>
      </c>
      <c r="AM78" s="34">
        <v>14856.87</v>
      </c>
      <c r="AN78" s="34">
        <v>14824.469075630301</v>
      </c>
    </row>
    <row r="79" spans="1:40">
      <c r="A79" s="99" t="s">
        <v>427</v>
      </c>
      <c r="B79" s="100">
        <v>8</v>
      </c>
      <c r="C79" s="99" t="s">
        <v>419</v>
      </c>
      <c r="D79" s="99" t="s">
        <v>428</v>
      </c>
      <c r="E79" s="34">
        <v>11011.36</v>
      </c>
      <c r="F79" s="34">
        <v>10132.530000000001</v>
      </c>
      <c r="G79" s="34">
        <v>10837.85</v>
      </c>
      <c r="H79" s="34">
        <v>11670.03</v>
      </c>
      <c r="I79" s="34">
        <v>13299.06</v>
      </c>
      <c r="J79" s="34">
        <v>12930.21</v>
      </c>
      <c r="K79" s="34">
        <v>13861.42</v>
      </c>
      <c r="L79" s="34">
        <v>12665.09</v>
      </c>
      <c r="M79" s="34">
        <v>13445.14</v>
      </c>
      <c r="N79" s="34">
        <v>13644.33</v>
      </c>
      <c r="O79" s="34">
        <v>12362.18</v>
      </c>
      <c r="P79" s="34">
        <v>12229.24</v>
      </c>
      <c r="Q79" s="34">
        <v>12928.26</v>
      </c>
      <c r="R79" s="34">
        <v>12458.97</v>
      </c>
      <c r="S79" s="34">
        <v>11898.28</v>
      </c>
      <c r="T79" s="34">
        <v>10937.96</v>
      </c>
      <c r="U79" s="34">
        <v>9364</v>
      </c>
      <c r="V79" s="34">
        <v>10214.76</v>
      </c>
      <c r="W79" s="34">
        <v>9901.19</v>
      </c>
      <c r="X79" s="34">
        <v>10145.65</v>
      </c>
      <c r="Y79" s="34">
        <v>11032.61</v>
      </c>
      <c r="Z79" s="34">
        <v>10749.48</v>
      </c>
      <c r="AA79" s="34">
        <v>11125.41</v>
      </c>
      <c r="AB79" s="34">
        <v>11384.46</v>
      </c>
      <c r="AC79" s="34">
        <v>10475.65</v>
      </c>
      <c r="AD79" s="34">
        <v>12312.79</v>
      </c>
      <c r="AE79" s="34">
        <v>11756.16</v>
      </c>
      <c r="AF79" s="34">
        <v>11036.35</v>
      </c>
      <c r="AG79" s="34">
        <v>10642.67</v>
      </c>
      <c r="AH79" s="34">
        <v>10255.41</v>
      </c>
      <c r="AI79" s="34">
        <v>10281.709999999999</v>
      </c>
      <c r="AJ79" s="34">
        <v>9825.31</v>
      </c>
      <c r="AK79" s="34">
        <v>9488.5499999999993</v>
      </c>
      <c r="AL79" s="34">
        <v>9143.08</v>
      </c>
      <c r="AM79" s="34">
        <v>8668.89</v>
      </c>
      <c r="AN79" s="34">
        <v>9806.5435798319304</v>
      </c>
    </row>
    <row r="80" spans="1:40">
      <c r="A80" s="99" t="s">
        <v>429</v>
      </c>
      <c r="B80" s="100">
        <v>8</v>
      </c>
      <c r="C80" s="99" t="s">
        <v>419</v>
      </c>
      <c r="D80" s="99" t="s">
        <v>430</v>
      </c>
      <c r="E80" s="34">
        <v>11571.13</v>
      </c>
      <c r="F80" s="34">
        <v>11287.75</v>
      </c>
      <c r="G80" s="34">
        <v>9722.9699999999993</v>
      </c>
      <c r="H80" s="34">
        <v>10277.58</v>
      </c>
      <c r="I80" s="34">
        <v>10219.6</v>
      </c>
      <c r="J80" s="34">
        <v>11345.71</v>
      </c>
      <c r="K80" s="34">
        <v>11386.17</v>
      </c>
      <c r="L80" s="34">
        <v>12193.64</v>
      </c>
      <c r="M80" s="34">
        <v>12594.24</v>
      </c>
      <c r="N80" s="34">
        <v>14089.77</v>
      </c>
      <c r="O80" s="34">
        <v>14650.17</v>
      </c>
      <c r="P80" s="34">
        <v>14257.93</v>
      </c>
      <c r="Q80" s="34">
        <v>13200.83</v>
      </c>
      <c r="R80" s="34">
        <v>12966.31</v>
      </c>
      <c r="S80" s="34">
        <v>11788.49</v>
      </c>
      <c r="T80" s="34">
        <v>11652.83</v>
      </c>
      <c r="U80" s="34">
        <v>12366.27</v>
      </c>
      <c r="V80" s="34">
        <v>10720.95</v>
      </c>
      <c r="W80" s="34">
        <v>9921.99</v>
      </c>
      <c r="X80" s="34">
        <v>9763.7800000000007</v>
      </c>
      <c r="Y80" s="34">
        <v>10972.34</v>
      </c>
      <c r="Z80" s="34">
        <v>10004.950000000001</v>
      </c>
      <c r="AA80" s="34">
        <v>10560.11</v>
      </c>
      <c r="AB80" s="34">
        <v>11521.22</v>
      </c>
      <c r="AC80" s="34">
        <v>11897.75</v>
      </c>
      <c r="AD80" s="34">
        <v>13053.85</v>
      </c>
      <c r="AE80" s="34">
        <v>14537.39</v>
      </c>
      <c r="AF80" s="34">
        <v>14456.97</v>
      </c>
      <c r="AG80" s="34">
        <v>16102.71</v>
      </c>
      <c r="AH80" s="34">
        <v>16462.71</v>
      </c>
      <c r="AI80" s="34">
        <v>16187.46</v>
      </c>
      <c r="AJ80" s="34">
        <v>16197.06</v>
      </c>
      <c r="AK80" s="34">
        <v>16224.49</v>
      </c>
      <c r="AL80" s="34">
        <v>15360.3</v>
      </c>
      <c r="AM80" s="34">
        <v>16178.3</v>
      </c>
      <c r="AN80" s="34">
        <v>15140.080487395</v>
      </c>
    </row>
    <row r="81" spans="1:40">
      <c r="A81" s="99" t="s">
        <v>431</v>
      </c>
      <c r="B81" s="100">
        <v>8</v>
      </c>
      <c r="C81" s="99" t="s">
        <v>419</v>
      </c>
      <c r="D81" s="99" t="s">
        <v>432</v>
      </c>
      <c r="E81" s="34">
        <v>1797.61</v>
      </c>
      <c r="F81" s="34">
        <v>2136.4499999999998</v>
      </c>
      <c r="G81" s="34">
        <v>3066.82</v>
      </c>
      <c r="H81" s="34">
        <v>2438.84</v>
      </c>
      <c r="I81" s="34">
        <v>2177.42</v>
      </c>
      <c r="J81" s="34">
        <v>2481.8000000000002</v>
      </c>
      <c r="K81" s="34">
        <v>2122.08</v>
      </c>
      <c r="L81" s="34">
        <v>1231.3599999999999</v>
      </c>
      <c r="M81" s="34">
        <v>1841.53</v>
      </c>
      <c r="N81" s="34">
        <v>2171.1</v>
      </c>
      <c r="O81" s="34">
        <v>1347.89</v>
      </c>
      <c r="P81" s="34">
        <v>621.53</v>
      </c>
      <c r="Q81" s="34">
        <v>1073.94</v>
      </c>
      <c r="R81" s="34">
        <v>1203.46</v>
      </c>
      <c r="S81" s="34">
        <v>14.29</v>
      </c>
      <c r="T81" s="34">
        <v>-1587.46</v>
      </c>
      <c r="U81" s="34">
        <v>-2396.42</v>
      </c>
      <c r="V81" s="34">
        <v>-2001.08</v>
      </c>
      <c r="W81" s="34">
        <v>-681.4</v>
      </c>
      <c r="X81" s="34">
        <v>-346.33</v>
      </c>
      <c r="Y81" s="34">
        <v>1157.54</v>
      </c>
      <c r="Z81" s="34">
        <v>-207.21</v>
      </c>
      <c r="AA81" s="34">
        <v>-348.96</v>
      </c>
      <c r="AB81" s="34">
        <v>-641.83000000000004</v>
      </c>
      <c r="AC81" s="34">
        <v>-577.38</v>
      </c>
      <c r="AD81" s="34">
        <v>-261.56</v>
      </c>
      <c r="AE81" s="34">
        <v>-607.78</v>
      </c>
      <c r="AF81" s="34">
        <v>-196.17</v>
      </c>
      <c r="AG81" s="34">
        <v>800.65</v>
      </c>
      <c r="AH81" s="34">
        <v>833.55</v>
      </c>
      <c r="AI81" s="34">
        <v>1371.16</v>
      </c>
      <c r="AJ81" s="34">
        <v>2661.16</v>
      </c>
      <c r="AK81" s="34">
        <v>2023.13</v>
      </c>
      <c r="AL81" s="34">
        <v>1047.3699999999999</v>
      </c>
      <c r="AM81" s="34">
        <v>780.9</v>
      </c>
      <c r="AN81" s="34">
        <v>-118.876806722693</v>
      </c>
    </row>
    <row r="82" spans="1:40">
      <c r="A82" s="99" t="s">
        <v>433</v>
      </c>
      <c r="B82" s="100">
        <v>8</v>
      </c>
      <c r="C82" s="99" t="s">
        <v>419</v>
      </c>
      <c r="D82" s="99" t="s">
        <v>434</v>
      </c>
      <c r="E82" s="34">
        <v>10803.6</v>
      </c>
      <c r="F82" s="34">
        <v>11007.52</v>
      </c>
      <c r="G82" s="34">
        <v>9201.69</v>
      </c>
      <c r="H82" s="34">
        <v>9475.74</v>
      </c>
      <c r="I82" s="34">
        <v>9604.01</v>
      </c>
      <c r="J82" s="34">
        <v>10047.209999999999</v>
      </c>
      <c r="K82" s="34">
        <v>10527.23</v>
      </c>
      <c r="L82" s="34">
        <v>9910.5400000000009</v>
      </c>
      <c r="M82" s="34">
        <v>9814.2900000000009</v>
      </c>
      <c r="N82" s="34">
        <v>10335.23</v>
      </c>
      <c r="O82" s="34">
        <v>9902.1299999999992</v>
      </c>
      <c r="P82" s="34">
        <v>9788.16</v>
      </c>
      <c r="Q82" s="34">
        <v>9745.76</v>
      </c>
      <c r="R82" s="34">
        <v>8604.65</v>
      </c>
      <c r="S82" s="34">
        <v>9043.2900000000009</v>
      </c>
      <c r="T82" s="34">
        <v>8108.97</v>
      </c>
      <c r="U82" s="34">
        <v>7409.35</v>
      </c>
      <c r="V82" s="34">
        <v>7953.82</v>
      </c>
      <c r="W82" s="34">
        <v>8486.2199999999993</v>
      </c>
      <c r="X82" s="34">
        <v>9392.69</v>
      </c>
      <c r="Y82" s="34">
        <v>9932.07</v>
      </c>
      <c r="Z82" s="34">
        <v>9672.57</v>
      </c>
      <c r="AA82" s="34">
        <v>9967.99</v>
      </c>
      <c r="AB82" s="34">
        <v>9387.84</v>
      </c>
      <c r="AC82" s="34">
        <v>8522.8700000000008</v>
      </c>
      <c r="AD82" s="34">
        <v>7627.99</v>
      </c>
      <c r="AE82" s="34">
        <v>6989.81</v>
      </c>
      <c r="AF82" s="34">
        <v>5701.87</v>
      </c>
      <c r="AG82" s="34">
        <v>5717.85</v>
      </c>
      <c r="AH82" s="34">
        <v>4413.54</v>
      </c>
      <c r="AI82" s="34">
        <v>4128.7299999999996</v>
      </c>
      <c r="AJ82" s="34">
        <v>4493.99</v>
      </c>
      <c r="AK82" s="34">
        <v>3309.61</v>
      </c>
      <c r="AL82" s="34">
        <v>4547.54</v>
      </c>
      <c r="AM82" s="34">
        <v>3014.78</v>
      </c>
      <c r="AN82" s="34">
        <v>4784.40573109243</v>
      </c>
    </row>
    <row r="83" spans="1:40">
      <c r="A83" s="99" t="s">
        <v>435</v>
      </c>
      <c r="B83" s="100">
        <v>8</v>
      </c>
      <c r="C83" s="99" t="s">
        <v>419</v>
      </c>
      <c r="D83" s="99" t="s">
        <v>436</v>
      </c>
      <c r="E83" s="34">
        <v>8660.0499999999993</v>
      </c>
      <c r="F83" s="34">
        <v>8308.16</v>
      </c>
      <c r="G83" s="34">
        <v>8304.9</v>
      </c>
      <c r="H83" s="34">
        <v>7667.06</v>
      </c>
      <c r="I83" s="34">
        <v>6782.37</v>
      </c>
      <c r="J83" s="34">
        <v>6394.78</v>
      </c>
      <c r="K83" s="34">
        <v>6151.98</v>
      </c>
      <c r="L83" s="34">
        <v>5745.75</v>
      </c>
      <c r="M83" s="34">
        <v>5366.49</v>
      </c>
      <c r="N83" s="34">
        <v>5696.33</v>
      </c>
      <c r="O83" s="34">
        <v>6949.25</v>
      </c>
      <c r="P83" s="34">
        <v>6437.13</v>
      </c>
      <c r="Q83" s="34">
        <v>6321.31</v>
      </c>
      <c r="R83" s="34">
        <v>7759.15</v>
      </c>
      <c r="S83" s="34">
        <v>9251.44</v>
      </c>
      <c r="T83" s="34">
        <v>8935.51</v>
      </c>
      <c r="U83" s="34">
        <v>7785.97</v>
      </c>
      <c r="V83" s="34">
        <v>8851.52</v>
      </c>
      <c r="W83" s="34">
        <v>8817.4599999999991</v>
      </c>
      <c r="X83" s="34">
        <v>9376.39</v>
      </c>
      <c r="Y83" s="34">
        <v>10691.12</v>
      </c>
      <c r="Z83" s="34">
        <v>10940.72</v>
      </c>
      <c r="AA83" s="34">
        <v>12166.92</v>
      </c>
      <c r="AB83" s="34">
        <v>13491.61</v>
      </c>
      <c r="AC83" s="34">
        <v>14079.2</v>
      </c>
      <c r="AD83" s="34">
        <v>14291.15</v>
      </c>
      <c r="AE83" s="34">
        <v>14319.86</v>
      </c>
      <c r="AF83" s="34">
        <v>15069.2</v>
      </c>
      <c r="AG83" s="34">
        <v>15054.99</v>
      </c>
      <c r="AH83" s="34">
        <v>15411.29</v>
      </c>
      <c r="AI83" s="34">
        <v>16280.3</v>
      </c>
      <c r="AJ83" s="34">
        <v>16041.28</v>
      </c>
      <c r="AK83" s="34">
        <v>15301.66</v>
      </c>
      <c r="AL83" s="34">
        <v>15462.05</v>
      </c>
      <c r="AM83" s="34">
        <v>15514.28</v>
      </c>
      <c r="AN83" s="34">
        <v>16268.677613445299</v>
      </c>
    </row>
    <row r="84" spans="1:40">
      <c r="A84" s="99" t="s">
        <v>437</v>
      </c>
      <c r="B84" s="100">
        <v>8</v>
      </c>
      <c r="C84" s="99" t="s">
        <v>419</v>
      </c>
      <c r="D84" s="99" t="s">
        <v>438</v>
      </c>
      <c r="E84" s="34">
        <v>1774</v>
      </c>
      <c r="F84" s="34">
        <v>1546.57</v>
      </c>
      <c r="G84" s="34">
        <v>1117.54</v>
      </c>
      <c r="H84" s="34">
        <v>304.44</v>
      </c>
      <c r="I84" s="34">
        <v>567.52</v>
      </c>
      <c r="J84" s="34">
        <v>303.79000000000002</v>
      </c>
      <c r="K84" s="34">
        <v>357.99</v>
      </c>
      <c r="L84" s="34">
        <v>1157.43</v>
      </c>
      <c r="M84" s="34">
        <v>-91.32</v>
      </c>
      <c r="N84" s="34">
        <v>985.82</v>
      </c>
      <c r="O84" s="34">
        <v>730.68</v>
      </c>
      <c r="P84" s="34">
        <v>703.63</v>
      </c>
      <c r="Q84" s="34">
        <v>-717.72</v>
      </c>
      <c r="R84" s="34">
        <v>-928.61</v>
      </c>
      <c r="S84" s="34">
        <v>-105.37</v>
      </c>
      <c r="T84" s="34">
        <v>-811.1</v>
      </c>
      <c r="U84" s="34">
        <v>-248.87</v>
      </c>
      <c r="V84" s="34">
        <v>191.13</v>
      </c>
      <c r="W84" s="34">
        <v>173.35</v>
      </c>
      <c r="X84" s="34">
        <v>-61.45</v>
      </c>
      <c r="Y84" s="34">
        <v>1325.65</v>
      </c>
      <c r="Z84" s="34">
        <v>129.19</v>
      </c>
      <c r="AA84" s="34">
        <v>531.59</v>
      </c>
      <c r="AB84" s="34">
        <v>1630.51</v>
      </c>
      <c r="AC84" s="34">
        <v>1840.07</v>
      </c>
      <c r="AD84" s="34">
        <v>3000.1</v>
      </c>
      <c r="AE84" s="34">
        <v>1921.75</v>
      </c>
      <c r="AF84" s="34">
        <v>2511.36</v>
      </c>
      <c r="AG84" s="34">
        <v>1809.61</v>
      </c>
      <c r="AH84" s="34">
        <v>2949.06</v>
      </c>
      <c r="AI84" s="34">
        <v>4380.3500000000004</v>
      </c>
      <c r="AJ84" s="34">
        <v>5395.68</v>
      </c>
      <c r="AK84" s="34">
        <v>5221.6400000000003</v>
      </c>
      <c r="AL84" s="34">
        <v>4055.82</v>
      </c>
      <c r="AM84" s="34">
        <v>3047</v>
      </c>
      <c r="AN84" s="34">
        <v>3198.2668403361399</v>
      </c>
    </row>
    <row r="85" spans="1:40">
      <c r="A85" s="99" t="s">
        <v>439</v>
      </c>
      <c r="B85" s="100">
        <v>8</v>
      </c>
      <c r="C85" s="99" t="s">
        <v>419</v>
      </c>
      <c r="D85" s="99" t="s">
        <v>440</v>
      </c>
      <c r="E85" s="34">
        <v>12754.05</v>
      </c>
      <c r="F85" s="34">
        <v>13108.41</v>
      </c>
      <c r="G85" s="34">
        <v>12931.69</v>
      </c>
      <c r="H85" s="34">
        <v>13925.04</v>
      </c>
      <c r="I85" s="34">
        <v>14068.55</v>
      </c>
      <c r="J85" s="34">
        <v>15051.62</v>
      </c>
      <c r="K85" s="34">
        <v>14622.34</v>
      </c>
      <c r="L85" s="34">
        <v>15039.78</v>
      </c>
      <c r="M85" s="34">
        <v>15177.37</v>
      </c>
      <c r="N85" s="34">
        <v>15434.91</v>
      </c>
      <c r="O85" s="34">
        <v>16980.37</v>
      </c>
      <c r="P85" s="34">
        <v>17148.29</v>
      </c>
      <c r="Q85" s="34">
        <v>17827.03</v>
      </c>
      <c r="R85" s="34">
        <v>16690.52</v>
      </c>
      <c r="S85" s="34">
        <v>15806.85</v>
      </c>
      <c r="T85" s="34">
        <v>15443.8</v>
      </c>
      <c r="U85" s="34">
        <v>14020.56</v>
      </c>
      <c r="V85" s="34">
        <v>13195.63</v>
      </c>
      <c r="W85" s="34">
        <v>14610.42</v>
      </c>
      <c r="X85" s="34">
        <v>15165.35</v>
      </c>
      <c r="Y85" s="34">
        <v>16050.24</v>
      </c>
      <c r="Z85" s="34">
        <v>16284.14</v>
      </c>
      <c r="AA85" s="34">
        <v>16682.509999999998</v>
      </c>
      <c r="AB85" s="34">
        <v>17163.439999999999</v>
      </c>
      <c r="AC85" s="34">
        <v>16488.25</v>
      </c>
      <c r="AD85" s="34">
        <v>17484.02</v>
      </c>
      <c r="AE85" s="34">
        <v>15927.86</v>
      </c>
      <c r="AF85" s="34">
        <v>16613.45</v>
      </c>
      <c r="AG85" s="34">
        <v>17709.349999999999</v>
      </c>
      <c r="AH85" s="34">
        <v>18163.919999999998</v>
      </c>
      <c r="AI85" s="34">
        <v>18893.48</v>
      </c>
      <c r="AJ85" s="34">
        <v>18770.03</v>
      </c>
      <c r="AK85" s="34">
        <v>19302.099999999999</v>
      </c>
      <c r="AL85" s="34">
        <v>18878.580000000002</v>
      </c>
      <c r="AM85" s="34">
        <v>17766.060000000001</v>
      </c>
      <c r="AN85" s="34">
        <v>18574.320084033599</v>
      </c>
    </row>
    <row r="86" spans="1:40">
      <c r="A86" s="99" t="s">
        <v>441</v>
      </c>
      <c r="B86" s="100">
        <v>8</v>
      </c>
      <c r="C86" s="99" t="s">
        <v>419</v>
      </c>
      <c r="D86" s="99" t="s">
        <v>442</v>
      </c>
      <c r="E86" s="34">
        <v>12740.29</v>
      </c>
      <c r="F86" s="34">
        <v>12303.11</v>
      </c>
      <c r="G86" s="34">
        <v>13217.16</v>
      </c>
      <c r="H86" s="34">
        <v>13194.53</v>
      </c>
      <c r="I86" s="34">
        <v>12480.87</v>
      </c>
      <c r="J86" s="34">
        <v>12834.86</v>
      </c>
      <c r="K86" s="34">
        <v>14483.43</v>
      </c>
      <c r="L86" s="34">
        <v>16058.36</v>
      </c>
      <c r="M86" s="34">
        <v>15228.74</v>
      </c>
      <c r="N86" s="34">
        <v>15133.33</v>
      </c>
      <c r="O86" s="34">
        <v>14707.35</v>
      </c>
      <c r="P86" s="34">
        <v>14775.86</v>
      </c>
      <c r="Q86" s="34">
        <v>14716.42</v>
      </c>
      <c r="R86" s="34">
        <v>15519.56</v>
      </c>
      <c r="S86" s="34">
        <v>13872.05</v>
      </c>
      <c r="T86" s="34">
        <v>13761.97</v>
      </c>
      <c r="U86" s="34">
        <v>13816.67</v>
      </c>
      <c r="V86" s="34">
        <v>14508.07</v>
      </c>
      <c r="W86" s="34">
        <v>13154.71</v>
      </c>
      <c r="X86" s="34">
        <v>13607.04</v>
      </c>
      <c r="Y86" s="34">
        <v>12485.05</v>
      </c>
      <c r="Z86" s="34">
        <v>12491.73</v>
      </c>
      <c r="AA86" s="34">
        <v>12119.77</v>
      </c>
      <c r="AB86" s="34">
        <v>11874.61</v>
      </c>
      <c r="AC86" s="34">
        <v>10946.01</v>
      </c>
      <c r="AD86" s="34">
        <v>10281.5</v>
      </c>
      <c r="AE86" s="34">
        <v>10753.53</v>
      </c>
      <c r="AF86" s="34">
        <v>11472.02</v>
      </c>
      <c r="AG86" s="34">
        <v>10970.32</v>
      </c>
      <c r="AH86" s="34">
        <v>10367.49</v>
      </c>
      <c r="AI86" s="34">
        <v>10731.97</v>
      </c>
      <c r="AJ86" s="34">
        <v>10522.81</v>
      </c>
      <c r="AK86" s="34">
        <v>9746.92</v>
      </c>
      <c r="AL86" s="34">
        <v>8842.83</v>
      </c>
      <c r="AM86" s="34">
        <v>7367.18</v>
      </c>
      <c r="AN86" s="34">
        <v>9950.0509243697506</v>
      </c>
    </row>
    <row r="87" spans="1:40">
      <c r="A87" s="99" t="s">
        <v>443</v>
      </c>
      <c r="B87" s="100">
        <v>8</v>
      </c>
      <c r="C87" s="99" t="s">
        <v>419</v>
      </c>
      <c r="D87" s="99" t="s">
        <v>444</v>
      </c>
      <c r="E87" s="34">
        <v>6757.73</v>
      </c>
      <c r="F87" s="34">
        <v>7173</v>
      </c>
      <c r="G87" s="34">
        <v>7021.31</v>
      </c>
      <c r="H87" s="34">
        <v>7633.75</v>
      </c>
      <c r="I87" s="34">
        <v>8027.05</v>
      </c>
      <c r="J87" s="34">
        <v>8030.51</v>
      </c>
      <c r="K87" s="34">
        <v>7906.4</v>
      </c>
      <c r="L87" s="34">
        <v>7424.24</v>
      </c>
      <c r="M87" s="34">
        <v>7559.93</v>
      </c>
      <c r="N87" s="34">
        <v>6282.96</v>
      </c>
      <c r="O87" s="34">
        <v>6822.71</v>
      </c>
      <c r="P87" s="34">
        <v>5509.66</v>
      </c>
      <c r="Q87" s="34">
        <v>5697.95</v>
      </c>
      <c r="R87" s="34">
        <v>5007.6000000000004</v>
      </c>
      <c r="S87" s="34">
        <v>4808.55</v>
      </c>
      <c r="T87" s="34">
        <v>5841.98</v>
      </c>
      <c r="U87" s="34">
        <v>6429.14</v>
      </c>
      <c r="V87" s="34">
        <v>5301.57</v>
      </c>
      <c r="W87" s="34">
        <v>6640.89</v>
      </c>
      <c r="X87" s="34">
        <v>6788.98</v>
      </c>
      <c r="Y87" s="34">
        <v>4920.2</v>
      </c>
      <c r="Z87" s="34">
        <v>5105.01</v>
      </c>
      <c r="AA87" s="34">
        <v>4869.7299999999996</v>
      </c>
      <c r="AB87" s="34">
        <v>3934.95</v>
      </c>
      <c r="AC87" s="34">
        <v>2869.2</v>
      </c>
      <c r="AD87" s="34">
        <v>2788.65</v>
      </c>
      <c r="AE87" s="34">
        <v>2684.94</v>
      </c>
      <c r="AF87" s="34">
        <v>2227.17</v>
      </c>
      <c r="AG87" s="34">
        <v>3115.1</v>
      </c>
      <c r="AH87" s="34">
        <v>2214.73</v>
      </c>
      <c r="AI87" s="34">
        <v>1968.28</v>
      </c>
      <c r="AJ87" s="34">
        <v>3297.76</v>
      </c>
      <c r="AK87" s="34">
        <v>2927.82</v>
      </c>
      <c r="AL87" s="34">
        <v>3144.82</v>
      </c>
      <c r="AM87" s="34">
        <v>2876.53</v>
      </c>
      <c r="AN87" s="34">
        <v>2082.85223529412</v>
      </c>
    </row>
    <row r="88" spans="1:40">
      <c r="A88" s="99" t="s">
        <v>445</v>
      </c>
      <c r="B88" s="100">
        <v>8</v>
      </c>
      <c r="C88" s="99" t="s">
        <v>419</v>
      </c>
      <c r="D88" s="99" t="s">
        <v>446</v>
      </c>
      <c r="E88" s="34">
        <v>8586.4</v>
      </c>
      <c r="F88" s="34">
        <v>8693.35</v>
      </c>
      <c r="G88" s="34">
        <v>7898.45</v>
      </c>
      <c r="H88" s="34">
        <v>7824.82</v>
      </c>
      <c r="I88" s="34">
        <v>7278.73</v>
      </c>
      <c r="J88" s="34">
        <v>6403.76</v>
      </c>
      <c r="K88" s="34">
        <v>4653.8599999999997</v>
      </c>
      <c r="L88" s="34">
        <v>3573.42</v>
      </c>
      <c r="M88" s="34">
        <v>3773.65</v>
      </c>
      <c r="N88" s="34">
        <v>4028.72</v>
      </c>
      <c r="O88" s="34">
        <v>3139.35</v>
      </c>
      <c r="P88" s="34">
        <v>2532.81</v>
      </c>
      <c r="Q88" s="34">
        <v>3397.63</v>
      </c>
      <c r="R88" s="34">
        <v>3183.97</v>
      </c>
      <c r="S88" s="34">
        <v>3491.87</v>
      </c>
      <c r="T88" s="34">
        <v>4564.8999999999996</v>
      </c>
      <c r="U88" s="34">
        <v>5276.15</v>
      </c>
      <c r="V88" s="34">
        <v>5886.75</v>
      </c>
      <c r="W88" s="34">
        <v>6162.85</v>
      </c>
      <c r="X88" s="34">
        <v>5017.5200000000004</v>
      </c>
      <c r="Y88" s="34">
        <v>4872.72</v>
      </c>
      <c r="Z88" s="34">
        <v>3499.93</v>
      </c>
      <c r="AA88" s="34">
        <v>2886.44</v>
      </c>
      <c r="AB88" s="34">
        <v>2518.29</v>
      </c>
      <c r="AC88" s="34">
        <v>1787.35</v>
      </c>
      <c r="AD88" s="34">
        <v>2712.74</v>
      </c>
      <c r="AE88" s="34">
        <v>2521.89</v>
      </c>
      <c r="AF88" s="34">
        <v>2530.5100000000002</v>
      </c>
      <c r="AG88" s="34">
        <v>2017.76</v>
      </c>
      <c r="AH88" s="34">
        <v>1444.34</v>
      </c>
      <c r="AI88" s="34">
        <v>1366.42</v>
      </c>
      <c r="AJ88" s="34">
        <v>1824.28</v>
      </c>
      <c r="AK88" s="34">
        <v>2273.52</v>
      </c>
      <c r="AL88" s="34">
        <v>1904.4</v>
      </c>
      <c r="AM88" s="34">
        <v>1755.8</v>
      </c>
      <c r="AN88" s="34">
        <v>1033.5649579832</v>
      </c>
    </row>
    <row r="89" spans="1:40">
      <c r="A89" s="99" t="s">
        <v>447</v>
      </c>
      <c r="B89" s="100">
        <v>8</v>
      </c>
      <c r="C89" s="99" t="s">
        <v>419</v>
      </c>
      <c r="D89" s="99" t="s">
        <v>448</v>
      </c>
      <c r="E89" s="34">
        <v>1237.93</v>
      </c>
      <c r="F89" s="34">
        <v>401.61</v>
      </c>
      <c r="G89" s="34">
        <v>-270.92</v>
      </c>
      <c r="H89" s="34">
        <v>-1145.5</v>
      </c>
      <c r="I89" s="34">
        <v>-2691.03</v>
      </c>
      <c r="J89" s="34">
        <v>-2169.44</v>
      </c>
      <c r="K89" s="34">
        <v>-2762.29</v>
      </c>
      <c r="L89" s="34">
        <v>-2536.34</v>
      </c>
      <c r="M89" s="34">
        <v>-2741.74</v>
      </c>
      <c r="N89" s="34">
        <v>-3423.42</v>
      </c>
      <c r="O89" s="34">
        <v>-2775.51</v>
      </c>
      <c r="P89" s="34">
        <v>-3007.11</v>
      </c>
      <c r="Q89" s="34">
        <v>-3190.76</v>
      </c>
      <c r="R89" s="34">
        <v>-2036.58</v>
      </c>
      <c r="S89" s="34">
        <v>-2755.31</v>
      </c>
      <c r="T89" s="34">
        <v>-2123.6999999999998</v>
      </c>
      <c r="U89" s="34">
        <v>-1765.33</v>
      </c>
      <c r="V89" s="34">
        <v>-1188.72</v>
      </c>
      <c r="W89" s="34">
        <v>59.64</v>
      </c>
      <c r="X89" s="34">
        <v>1.83</v>
      </c>
      <c r="Y89" s="34">
        <v>1089.82</v>
      </c>
      <c r="Z89" s="34">
        <v>324.33</v>
      </c>
      <c r="AA89" s="34">
        <v>1819.9</v>
      </c>
      <c r="AB89" s="34">
        <v>319.51</v>
      </c>
      <c r="AC89" s="34">
        <v>1380</v>
      </c>
      <c r="AD89" s="34">
        <v>-100.83</v>
      </c>
      <c r="AE89" s="34">
        <v>-872.14</v>
      </c>
      <c r="AF89" s="34">
        <v>-1179.46</v>
      </c>
      <c r="AG89" s="34">
        <v>-1346.66</v>
      </c>
      <c r="AH89" s="34">
        <v>-2147.61</v>
      </c>
      <c r="AI89" s="34">
        <v>-3347.9</v>
      </c>
      <c r="AJ89" s="34">
        <v>-4467.92</v>
      </c>
      <c r="AK89" s="34">
        <v>-4672.96</v>
      </c>
      <c r="AL89" s="34">
        <v>-4119.42</v>
      </c>
      <c r="AM89" s="34">
        <v>-4157.99</v>
      </c>
      <c r="AN89" s="34">
        <v>-2170.9372941176498</v>
      </c>
    </row>
    <row r="90" spans="1:40">
      <c r="A90" s="99" t="s">
        <v>449</v>
      </c>
      <c r="B90" s="100">
        <v>8</v>
      </c>
      <c r="C90" s="99" t="s">
        <v>419</v>
      </c>
      <c r="D90" s="99" t="s">
        <v>450</v>
      </c>
      <c r="E90" s="34">
        <v>9948.24</v>
      </c>
      <c r="F90" s="34">
        <v>8400.4500000000007</v>
      </c>
      <c r="G90" s="34">
        <v>8807.82</v>
      </c>
      <c r="H90" s="34">
        <v>8219.2800000000007</v>
      </c>
      <c r="I90" s="34">
        <v>7725.93</v>
      </c>
      <c r="J90" s="34">
        <v>7033.62</v>
      </c>
      <c r="K90" s="34">
        <v>6215.62</v>
      </c>
      <c r="L90" s="34">
        <v>4807.2</v>
      </c>
      <c r="M90" s="34">
        <v>5378.91</v>
      </c>
      <c r="N90" s="34">
        <v>6024.89</v>
      </c>
      <c r="O90" s="34">
        <v>5400.31</v>
      </c>
      <c r="P90" s="34">
        <v>6777.34</v>
      </c>
      <c r="Q90" s="34">
        <v>8032.88</v>
      </c>
      <c r="R90" s="34">
        <v>7147.99</v>
      </c>
      <c r="S90" s="34">
        <v>8168.8</v>
      </c>
      <c r="T90" s="34">
        <v>9326.36</v>
      </c>
      <c r="U90" s="34">
        <v>9346.06</v>
      </c>
      <c r="V90" s="34">
        <v>8728.32</v>
      </c>
      <c r="W90" s="34">
        <v>8144.14</v>
      </c>
      <c r="X90" s="34">
        <v>6818.65</v>
      </c>
      <c r="Y90" s="34">
        <v>6984.93</v>
      </c>
      <c r="Z90" s="34">
        <v>5990.85</v>
      </c>
      <c r="AA90" s="34">
        <v>6053.64</v>
      </c>
      <c r="AB90" s="34">
        <v>6522.39</v>
      </c>
      <c r="AC90" s="34">
        <v>7581.27</v>
      </c>
      <c r="AD90" s="34">
        <v>7678.49</v>
      </c>
      <c r="AE90" s="34">
        <v>6441.37</v>
      </c>
      <c r="AF90" s="34">
        <v>7658.95</v>
      </c>
      <c r="AG90" s="34">
        <v>7936.57</v>
      </c>
      <c r="AH90" s="34">
        <v>7329.49</v>
      </c>
      <c r="AI90" s="34">
        <v>8605.76</v>
      </c>
      <c r="AJ90" s="34">
        <v>8892.99</v>
      </c>
      <c r="AK90" s="34">
        <v>9231.09</v>
      </c>
      <c r="AL90" s="34">
        <v>9055.65</v>
      </c>
      <c r="AM90" s="34">
        <v>10072.67</v>
      </c>
      <c r="AN90" s="34">
        <v>8133.5486218487404</v>
      </c>
    </row>
    <row r="91" spans="1:40">
      <c r="A91" s="99" t="s">
        <v>451</v>
      </c>
      <c r="B91" s="100">
        <v>8</v>
      </c>
      <c r="C91" s="99" t="s">
        <v>419</v>
      </c>
      <c r="D91" s="99" t="s">
        <v>452</v>
      </c>
      <c r="E91" s="34">
        <v>2878.47</v>
      </c>
      <c r="F91" s="34">
        <v>1553.37</v>
      </c>
      <c r="G91" s="34">
        <v>2172.2600000000002</v>
      </c>
      <c r="H91" s="34">
        <v>2032.4</v>
      </c>
      <c r="I91" s="34">
        <v>3044.77</v>
      </c>
      <c r="J91" s="34">
        <v>3760.9</v>
      </c>
      <c r="K91" s="34">
        <v>2910.4</v>
      </c>
      <c r="L91" s="34">
        <v>2388.62</v>
      </c>
      <c r="M91" s="34">
        <v>1022.12</v>
      </c>
      <c r="N91" s="34">
        <v>1271.97</v>
      </c>
      <c r="O91" s="34">
        <v>1327.99</v>
      </c>
      <c r="P91" s="34">
        <v>1608.67</v>
      </c>
      <c r="Q91" s="34">
        <v>756.94</v>
      </c>
      <c r="R91" s="34">
        <v>991.39</v>
      </c>
      <c r="S91" s="34">
        <v>999.73</v>
      </c>
      <c r="T91" s="34">
        <v>-334.44</v>
      </c>
      <c r="U91" s="34">
        <v>-502.57</v>
      </c>
      <c r="V91" s="34">
        <v>280.48</v>
      </c>
      <c r="W91" s="34">
        <v>-1021.01</v>
      </c>
      <c r="X91" s="34">
        <v>-1618.04</v>
      </c>
      <c r="Y91" s="34">
        <v>-508.24</v>
      </c>
      <c r="Z91" s="34">
        <v>382.31</v>
      </c>
      <c r="AA91" s="34">
        <v>1002.85</v>
      </c>
      <c r="AB91" s="34">
        <v>563.23</v>
      </c>
      <c r="AC91" s="34">
        <v>316.39</v>
      </c>
      <c r="AD91" s="34">
        <v>562.32000000000005</v>
      </c>
      <c r="AE91" s="34">
        <v>-914.89</v>
      </c>
      <c r="AF91" s="34">
        <v>-2004.42</v>
      </c>
      <c r="AG91" s="34">
        <v>-2014.18</v>
      </c>
      <c r="AH91" s="34">
        <v>-668.37</v>
      </c>
      <c r="AI91" s="34">
        <v>-524.79999999999995</v>
      </c>
      <c r="AJ91" s="34">
        <v>-1313.65</v>
      </c>
      <c r="AK91" s="34">
        <v>-2709.35</v>
      </c>
      <c r="AL91" s="34">
        <v>-3008</v>
      </c>
      <c r="AM91" s="34">
        <v>-1495.88</v>
      </c>
      <c r="AN91" s="34">
        <v>-2196.3516302521002</v>
      </c>
    </row>
    <row r="92" spans="1:40">
      <c r="A92" s="99" t="s">
        <v>453</v>
      </c>
      <c r="B92" s="100">
        <v>8</v>
      </c>
      <c r="C92" s="99" t="s">
        <v>419</v>
      </c>
      <c r="D92" s="99" t="s">
        <v>454</v>
      </c>
      <c r="E92" s="34">
        <v>5490.12</v>
      </c>
      <c r="F92" s="34">
        <v>7092.4</v>
      </c>
      <c r="G92" s="34">
        <v>5881.51</v>
      </c>
      <c r="H92" s="34">
        <v>5653.52</v>
      </c>
      <c r="I92" s="34">
        <v>6515.97</v>
      </c>
      <c r="J92" s="34">
        <v>7293.44</v>
      </c>
      <c r="K92" s="34">
        <v>8442.42</v>
      </c>
      <c r="L92" s="34">
        <v>8600.11</v>
      </c>
      <c r="M92" s="34">
        <v>8159.6</v>
      </c>
      <c r="N92" s="34">
        <v>9619.16</v>
      </c>
      <c r="O92" s="34">
        <v>8417.06</v>
      </c>
      <c r="P92" s="34">
        <v>8729.01</v>
      </c>
      <c r="Q92" s="34">
        <v>8534.4500000000007</v>
      </c>
      <c r="R92" s="34">
        <v>8332.58</v>
      </c>
      <c r="S92" s="34">
        <v>9470.16</v>
      </c>
      <c r="T92" s="34">
        <v>7738.27</v>
      </c>
      <c r="U92" s="34">
        <v>6603.27</v>
      </c>
      <c r="V92" s="34">
        <v>7294.15</v>
      </c>
      <c r="W92" s="34">
        <v>7659.19</v>
      </c>
      <c r="X92" s="34">
        <v>7406.33</v>
      </c>
      <c r="Y92" s="34">
        <v>8127.73</v>
      </c>
      <c r="Z92" s="34">
        <v>8073.98</v>
      </c>
      <c r="AA92" s="34">
        <v>7260.69</v>
      </c>
      <c r="AB92" s="34">
        <v>6685.64</v>
      </c>
      <c r="AC92" s="34">
        <v>5919.93</v>
      </c>
      <c r="AD92" s="34">
        <v>5247.56</v>
      </c>
      <c r="AE92" s="34">
        <v>5056.6499999999996</v>
      </c>
      <c r="AF92" s="34">
        <v>3793.58</v>
      </c>
      <c r="AG92" s="34">
        <v>4911.82</v>
      </c>
      <c r="AH92" s="34">
        <v>4861.6400000000003</v>
      </c>
      <c r="AI92" s="34">
        <v>4142.17</v>
      </c>
      <c r="AJ92" s="34">
        <v>4932.6400000000003</v>
      </c>
      <c r="AK92" s="34">
        <v>5265.22</v>
      </c>
      <c r="AL92" s="34">
        <v>3737.6</v>
      </c>
      <c r="AM92" s="34">
        <v>3641.58</v>
      </c>
      <c r="AN92" s="34">
        <v>4912.3884201680703</v>
      </c>
    </row>
    <row r="93" spans="1:40">
      <c r="A93" s="99" t="s">
        <v>455</v>
      </c>
      <c r="B93" s="100">
        <v>8</v>
      </c>
      <c r="C93" s="99" t="s">
        <v>419</v>
      </c>
      <c r="D93" s="99" t="s">
        <v>456</v>
      </c>
      <c r="E93" s="34">
        <v>3249.61</v>
      </c>
      <c r="F93" s="34">
        <v>3280.74</v>
      </c>
      <c r="G93" s="34">
        <v>3599.46</v>
      </c>
      <c r="H93" s="34">
        <v>3945.57</v>
      </c>
      <c r="I93" s="34">
        <v>4545.25</v>
      </c>
      <c r="J93" s="34">
        <v>4116.41</v>
      </c>
      <c r="K93" s="34">
        <v>4098.2</v>
      </c>
      <c r="L93" s="34">
        <v>4654.03</v>
      </c>
      <c r="M93" s="34">
        <v>5162.2700000000004</v>
      </c>
      <c r="N93" s="34">
        <v>4848.33</v>
      </c>
      <c r="O93" s="34">
        <v>5174.74</v>
      </c>
      <c r="P93" s="34">
        <v>4769.07</v>
      </c>
      <c r="Q93" s="34">
        <v>4497.5200000000004</v>
      </c>
      <c r="R93" s="34">
        <v>3499.22</v>
      </c>
      <c r="S93" s="34">
        <v>4088.44</v>
      </c>
      <c r="T93" s="34">
        <v>2553.9699999999998</v>
      </c>
      <c r="U93" s="34">
        <v>1909.64</v>
      </c>
      <c r="V93" s="34">
        <v>3060.21</v>
      </c>
      <c r="W93" s="34">
        <v>2873.39</v>
      </c>
      <c r="X93" s="34">
        <v>3767.02</v>
      </c>
      <c r="Y93" s="34">
        <v>4098.17</v>
      </c>
      <c r="Z93" s="34">
        <v>3859.39</v>
      </c>
      <c r="AA93" s="34">
        <v>4094.48</v>
      </c>
      <c r="AB93" s="34">
        <v>4172.7299999999996</v>
      </c>
      <c r="AC93" s="34">
        <v>3998.83</v>
      </c>
      <c r="AD93" s="34">
        <v>4622.1099999999997</v>
      </c>
      <c r="AE93" s="34">
        <v>6293.68</v>
      </c>
      <c r="AF93" s="34">
        <v>6541.7</v>
      </c>
      <c r="AG93" s="34">
        <v>4806.95</v>
      </c>
      <c r="AH93" s="34">
        <v>6061.4</v>
      </c>
      <c r="AI93" s="34">
        <v>6243.67</v>
      </c>
      <c r="AJ93" s="34">
        <v>5198.67</v>
      </c>
      <c r="AK93" s="34">
        <v>6474.11</v>
      </c>
      <c r="AL93" s="34">
        <v>6488.34</v>
      </c>
      <c r="AM93" s="34">
        <v>5525.75</v>
      </c>
      <c r="AN93" s="34">
        <v>5582.3202857142896</v>
      </c>
    </row>
    <row r="94" spans="1:40">
      <c r="A94" s="99" t="s">
        <v>457</v>
      </c>
      <c r="B94" s="100">
        <v>8</v>
      </c>
      <c r="C94" s="99" t="s">
        <v>419</v>
      </c>
      <c r="D94" s="99" t="s">
        <v>458</v>
      </c>
      <c r="E94" s="34">
        <v>11741.17</v>
      </c>
      <c r="F94" s="34">
        <v>10465.66</v>
      </c>
      <c r="G94" s="34">
        <v>11385.83</v>
      </c>
      <c r="H94" s="34">
        <v>10970.27</v>
      </c>
      <c r="I94" s="34">
        <v>12070.65</v>
      </c>
      <c r="J94" s="34">
        <v>10686.72</v>
      </c>
      <c r="K94" s="34">
        <v>11489.38</v>
      </c>
      <c r="L94" s="34">
        <v>10555.55</v>
      </c>
      <c r="M94" s="34">
        <v>10399.48</v>
      </c>
      <c r="N94" s="34">
        <v>9780.94</v>
      </c>
      <c r="O94" s="34">
        <v>11439.17</v>
      </c>
      <c r="P94" s="34">
        <v>12221.01</v>
      </c>
      <c r="Q94" s="34">
        <v>13117.64</v>
      </c>
      <c r="R94" s="34">
        <v>12580.89</v>
      </c>
      <c r="S94" s="34">
        <v>12343.28</v>
      </c>
      <c r="T94" s="34">
        <v>13324.96</v>
      </c>
      <c r="U94" s="34">
        <v>13301.59</v>
      </c>
      <c r="V94" s="34">
        <v>14855.08</v>
      </c>
      <c r="W94" s="34">
        <v>14159.76</v>
      </c>
      <c r="X94" s="34">
        <v>12969.49</v>
      </c>
      <c r="Y94" s="34">
        <v>11752.64</v>
      </c>
      <c r="Z94" s="34">
        <v>12062.02</v>
      </c>
      <c r="AA94" s="34">
        <v>12229.51</v>
      </c>
      <c r="AB94" s="34">
        <v>12394.62</v>
      </c>
      <c r="AC94" s="34">
        <v>11550.27</v>
      </c>
      <c r="AD94" s="34">
        <v>11266.64</v>
      </c>
      <c r="AE94" s="34">
        <v>10285.030000000001</v>
      </c>
      <c r="AF94" s="34">
        <v>10569.09</v>
      </c>
      <c r="AG94" s="34">
        <v>11814.91</v>
      </c>
      <c r="AH94" s="34">
        <v>11394.41</v>
      </c>
      <c r="AI94" s="34">
        <v>10746.82</v>
      </c>
      <c r="AJ94" s="34">
        <v>10757.52</v>
      </c>
      <c r="AK94" s="34">
        <v>11114.26</v>
      </c>
      <c r="AL94" s="34">
        <v>11140.85</v>
      </c>
      <c r="AM94" s="34">
        <v>11344.5</v>
      </c>
      <c r="AN94" s="34">
        <v>11704.888403361299</v>
      </c>
    </row>
    <row r="95" spans="1:40">
      <c r="A95" s="99" t="s">
        <v>459</v>
      </c>
      <c r="B95" s="100">
        <v>8</v>
      </c>
      <c r="C95" s="99" t="s">
        <v>419</v>
      </c>
      <c r="D95" s="99" t="s">
        <v>460</v>
      </c>
      <c r="E95" s="34">
        <v>7102.86</v>
      </c>
      <c r="F95" s="34">
        <v>7096.05</v>
      </c>
      <c r="G95" s="34">
        <v>6678.37</v>
      </c>
      <c r="H95" s="34">
        <v>6562.98</v>
      </c>
      <c r="I95" s="34">
        <v>6219.96</v>
      </c>
      <c r="J95" s="34">
        <v>6062.63</v>
      </c>
      <c r="K95" s="34">
        <v>5852.45</v>
      </c>
      <c r="L95" s="34">
        <v>5649.04</v>
      </c>
      <c r="M95" s="34">
        <v>4522.6400000000003</v>
      </c>
      <c r="N95" s="34">
        <v>4877.3100000000004</v>
      </c>
      <c r="O95" s="34">
        <v>4404.99</v>
      </c>
      <c r="P95" s="34">
        <v>2849.61</v>
      </c>
      <c r="Q95" s="34">
        <v>3061.84</v>
      </c>
      <c r="R95" s="34">
        <v>2378.27</v>
      </c>
      <c r="S95" s="34">
        <v>1719.08</v>
      </c>
      <c r="T95" s="34">
        <v>1734.66</v>
      </c>
      <c r="U95" s="34">
        <v>2393.1</v>
      </c>
      <c r="V95" s="34">
        <v>1698.87</v>
      </c>
      <c r="W95" s="34">
        <v>1431.98</v>
      </c>
      <c r="X95" s="34">
        <v>1220.56</v>
      </c>
      <c r="Y95" s="34">
        <v>43.2</v>
      </c>
      <c r="Z95" s="34">
        <v>-526.34</v>
      </c>
      <c r="AA95" s="34">
        <v>-1235.31</v>
      </c>
      <c r="AB95" s="34">
        <v>-2710.74</v>
      </c>
      <c r="AC95" s="34">
        <v>-3693.73</v>
      </c>
      <c r="AD95" s="34">
        <v>-2944.41</v>
      </c>
      <c r="AE95" s="34">
        <v>-1733.56</v>
      </c>
      <c r="AF95" s="34">
        <v>-2822.96</v>
      </c>
      <c r="AG95" s="34">
        <v>-3108.71</v>
      </c>
      <c r="AH95" s="34">
        <v>-2320.62</v>
      </c>
      <c r="AI95" s="34">
        <v>-3416.43</v>
      </c>
      <c r="AJ95" s="34">
        <v>-3269.78</v>
      </c>
      <c r="AK95" s="34">
        <v>-2023.97</v>
      </c>
      <c r="AL95" s="34">
        <v>-2345.6799999999998</v>
      </c>
      <c r="AM95" s="34">
        <v>-2599.0500000000002</v>
      </c>
      <c r="AN95" s="34">
        <v>-4869.7176302521402</v>
      </c>
    </row>
    <row r="96" spans="1:40">
      <c r="A96" s="99" t="s">
        <v>461</v>
      </c>
      <c r="B96" s="100">
        <v>8</v>
      </c>
      <c r="C96" s="99" t="s">
        <v>419</v>
      </c>
      <c r="D96" s="99" t="s">
        <v>462</v>
      </c>
      <c r="E96" s="34">
        <v>3172.37</v>
      </c>
      <c r="F96" s="34">
        <v>3962.03</v>
      </c>
      <c r="G96" s="34">
        <v>3123.84</v>
      </c>
      <c r="H96" s="34">
        <v>3461.94</v>
      </c>
      <c r="I96" s="34">
        <v>3748.81</v>
      </c>
      <c r="J96" s="34">
        <v>3784.42</v>
      </c>
      <c r="K96" s="34">
        <v>4563.9799999999996</v>
      </c>
      <c r="L96" s="34">
        <v>3960.51</v>
      </c>
      <c r="M96" s="34">
        <v>3990.98</v>
      </c>
      <c r="N96" s="34">
        <v>4214.17</v>
      </c>
      <c r="O96" s="34">
        <v>4311.88</v>
      </c>
      <c r="P96" s="34">
        <v>3689.73</v>
      </c>
      <c r="Q96" s="34">
        <v>2622.62</v>
      </c>
      <c r="R96" s="34">
        <v>4162.95</v>
      </c>
      <c r="S96" s="34">
        <v>3682.75</v>
      </c>
      <c r="T96" s="34">
        <v>5169.3599999999997</v>
      </c>
      <c r="U96" s="34">
        <v>4289.78</v>
      </c>
      <c r="V96" s="34">
        <v>4882.8500000000004</v>
      </c>
      <c r="W96" s="34">
        <v>5257.84</v>
      </c>
      <c r="X96" s="34">
        <v>4547.38</v>
      </c>
      <c r="Y96" s="34">
        <v>3217.17</v>
      </c>
      <c r="Z96" s="34">
        <v>3926.75</v>
      </c>
      <c r="AA96" s="34">
        <v>3267.6</v>
      </c>
      <c r="AB96" s="34">
        <v>2494.04</v>
      </c>
      <c r="AC96" s="34">
        <v>2393.92</v>
      </c>
      <c r="AD96" s="34">
        <v>2663.87</v>
      </c>
      <c r="AE96" s="34">
        <v>3376.48</v>
      </c>
      <c r="AF96" s="34">
        <v>3836.72</v>
      </c>
      <c r="AG96" s="34">
        <v>3006.71</v>
      </c>
      <c r="AH96" s="34">
        <v>1318.45</v>
      </c>
      <c r="AI96" s="34">
        <v>1152.9000000000001</v>
      </c>
      <c r="AJ96" s="34">
        <v>-243.75</v>
      </c>
      <c r="AK96" s="34">
        <v>-633.33000000000004</v>
      </c>
      <c r="AL96" s="34">
        <v>-1731.79</v>
      </c>
      <c r="AM96" s="34">
        <v>72.67</v>
      </c>
      <c r="AN96" s="34">
        <v>1232.3051932773101</v>
      </c>
    </row>
    <row r="97" spans="1:40">
      <c r="A97" s="99" t="s">
        <v>463</v>
      </c>
      <c r="B97" s="100">
        <v>8</v>
      </c>
      <c r="C97" s="99" t="s">
        <v>419</v>
      </c>
      <c r="D97" s="99" t="s">
        <v>464</v>
      </c>
      <c r="E97" s="34">
        <v>162.29</v>
      </c>
      <c r="F97" s="34">
        <v>627.58000000000004</v>
      </c>
      <c r="G97" s="34">
        <v>-179.14</v>
      </c>
      <c r="H97" s="34">
        <v>-1654.46</v>
      </c>
      <c r="I97" s="34">
        <v>-333.62</v>
      </c>
      <c r="J97" s="34">
        <v>-592.34</v>
      </c>
      <c r="K97" s="34">
        <v>-1431.07</v>
      </c>
      <c r="L97" s="34">
        <v>-1829.86</v>
      </c>
      <c r="M97" s="34">
        <v>-2370.8200000000002</v>
      </c>
      <c r="N97" s="34">
        <v>-3898.03</v>
      </c>
      <c r="O97" s="34">
        <v>-3131.41</v>
      </c>
      <c r="P97" s="34">
        <v>-3260.3</v>
      </c>
      <c r="Q97" s="34">
        <v>-4187.6499999999996</v>
      </c>
      <c r="R97" s="34">
        <v>-3448.39</v>
      </c>
      <c r="S97" s="34">
        <v>-3649.12</v>
      </c>
      <c r="T97" s="34">
        <v>-4012.71</v>
      </c>
      <c r="U97" s="34">
        <v>-3767.92</v>
      </c>
      <c r="V97" s="34">
        <v>-2376.4699999999998</v>
      </c>
      <c r="W97" s="34">
        <v>-2398.64</v>
      </c>
      <c r="X97" s="34">
        <v>-2078.2399999999998</v>
      </c>
      <c r="Y97" s="34">
        <v>-3049.75</v>
      </c>
      <c r="Z97" s="34">
        <v>-4206.1000000000004</v>
      </c>
      <c r="AA97" s="34">
        <v>-5333.55</v>
      </c>
      <c r="AB97" s="34">
        <v>-3717.46</v>
      </c>
      <c r="AC97" s="34">
        <v>-3678.02</v>
      </c>
      <c r="AD97" s="34">
        <v>-3351.71</v>
      </c>
      <c r="AE97" s="34">
        <v>-3108.65</v>
      </c>
      <c r="AF97" s="34">
        <v>-3696.06</v>
      </c>
      <c r="AG97" s="34">
        <v>-3644.52</v>
      </c>
      <c r="AH97" s="34">
        <v>-2837.64</v>
      </c>
      <c r="AI97" s="34">
        <v>-2835.58</v>
      </c>
      <c r="AJ97" s="34">
        <v>-2738.04</v>
      </c>
      <c r="AK97" s="34">
        <v>-4152.03</v>
      </c>
      <c r="AL97" s="34">
        <v>-3924.13</v>
      </c>
      <c r="AM97" s="34">
        <v>-4582.83</v>
      </c>
      <c r="AN97" s="34">
        <v>-4539.88030252101</v>
      </c>
    </row>
    <row r="98" spans="1:40">
      <c r="A98" s="99" t="s">
        <v>465</v>
      </c>
      <c r="B98" s="100">
        <v>8</v>
      </c>
      <c r="C98" s="99" t="s">
        <v>419</v>
      </c>
      <c r="D98" s="99" t="s">
        <v>466</v>
      </c>
      <c r="E98" s="34">
        <v>9459.83</v>
      </c>
      <c r="F98" s="34">
        <v>9584.91</v>
      </c>
      <c r="G98" s="34">
        <v>9381.0300000000007</v>
      </c>
      <c r="H98" s="34">
        <v>9573.7900000000009</v>
      </c>
      <c r="I98" s="34">
        <v>9960.91</v>
      </c>
      <c r="J98" s="34">
        <v>10267.89</v>
      </c>
      <c r="K98" s="34">
        <v>11902.18</v>
      </c>
      <c r="L98" s="34">
        <v>12505.78</v>
      </c>
      <c r="M98" s="34">
        <v>11689.06</v>
      </c>
      <c r="N98" s="34">
        <v>10829.56</v>
      </c>
      <c r="O98" s="34">
        <v>10297.1</v>
      </c>
      <c r="P98" s="34">
        <v>10383.870000000001</v>
      </c>
      <c r="Q98" s="34">
        <v>9609.58</v>
      </c>
      <c r="R98" s="34">
        <v>8683.23</v>
      </c>
      <c r="S98" s="34">
        <v>7670.66</v>
      </c>
      <c r="T98" s="34">
        <v>8067.77</v>
      </c>
      <c r="U98" s="34">
        <v>7871</v>
      </c>
      <c r="V98" s="34">
        <v>7549.92</v>
      </c>
      <c r="W98" s="34">
        <v>6152.76</v>
      </c>
      <c r="X98" s="34">
        <v>7172.71</v>
      </c>
      <c r="Y98" s="34">
        <v>5929.48</v>
      </c>
      <c r="Z98" s="34">
        <v>6677.84</v>
      </c>
      <c r="AA98" s="34">
        <v>7051.79</v>
      </c>
      <c r="AB98" s="34">
        <v>6159.33</v>
      </c>
      <c r="AC98" s="34">
        <v>6128.79</v>
      </c>
      <c r="AD98" s="34">
        <v>6814.57</v>
      </c>
      <c r="AE98" s="34">
        <v>6324.78</v>
      </c>
      <c r="AF98" s="34">
        <v>5749.65</v>
      </c>
      <c r="AG98" s="34">
        <v>5915.85</v>
      </c>
      <c r="AH98" s="34">
        <v>6369.82</v>
      </c>
      <c r="AI98" s="34">
        <v>6749.21</v>
      </c>
      <c r="AJ98" s="34">
        <v>6123.07</v>
      </c>
      <c r="AK98" s="34">
        <v>4926.18</v>
      </c>
      <c r="AL98" s="34">
        <v>4309.8599999999997</v>
      </c>
      <c r="AM98" s="34">
        <v>4804.45</v>
      </c>
      <c r="AN98" s="34">
        <v>4608.0267394958</v>
      </c>
    </row>
    <row r="99" spans="1:40">
      <c r="A99" s="101"/>
      <c r="B99" s="100"/>
      <c r="C99" s="103" t="s">
        <v>467</v>
      </c>
      <c r="D99" s="101"/>
      <c r="E99" s="35">
        <f>SUBTOTAL(9,E75:E98)</f>
        <v>171910.35999999996</v>
      </c>
      <c r="F99" s="35">
        <f>SUBTOTAL(9,F75:F98)</f>
        <v>168013.43999999997</v>
      </c>
      <c r="G99" s="35">
        <f>SUBTOTAL(9,G75:G98)</f>
        <v>164196.69999999995</v>
      </c>
      <c r="H99" s="35">
        <f>SUBTOTAL(9,H75:H98)</f>
        <v>161208.15000000002</v>
      </c>
      <c r="I99" s="35">
        <f>SUBTOTAL(9,I75:I98)</f>
        <v>166271.23999999996</v>
      </c>
      <c r="J99" s="35">
        <f>SUBTOTAL(9,J75:J98)</f>
        <v>167991.36</v>
      </c>
      <c r="K99" s="35">
        <f>SUBTOTAL(9,K75:K98)</f>
        <v>168400.12000000002</v>
      </c>
      <c r="L99" s="35">
        <f>SUBTOTAL(9,L75:L98)</f>
        <v>162398.27000000002</v>
      </c>
      <c r="M99" s="35">
        <f>SUBTOTAL(9,M75:M98)</f>
        <v>160971.53000000003</v>
      </c>
      <c r="N99" s="35">
        <f>SUBTOTAL(9,N75:N98)</f>
        <v>163007.51</v>
      </c>
      <c r="O99" s="35">
        <f>SUBTOTAL(9,O75:O98)</f>
        <v>163114.70000000001</v>
      </c>
      <c r="P99" s="35">
        <f>SUBTOTAL(9,P75:P98)</f>
        <v>160131.37000000002</v>
      </c>
      <c r="Q99" s="35">
        <f>SUBTOTAL(9,Q75:Q98)</f>
        <v>159699.29</v>
      </c>
      <c r="R99" s="35">
        <f>SUBTOTAL(9,R75:R98)</f>
        <v>159147.85999999999</v>
      </c>
      <c r="S99" s="35">
        <f>SUBTOTAL(9,S75:S98)</f>
        <v>155826.62000000002</v>
      </c>
      <c r="T99" s="35">
        <f>SUBTOTAL(9,T75:T98)</f>
        <v>152493.06999999998</v>
      </c>
      <c r="U99" s="35">
        <f>SUBTOTAL(9,U75:U98)</f>
        <v>147879.04999999999</v>
      </c>
      <c r="V99" s="35">
        <f>SUBTOTAL(9,V75:V98)</f>
        <v>152453.52000000002</v>
      </c>
      <c r="W99" s="35">
        <f>SUBTOTAL(9,W75:W98)</f>
        <v>149240.29</v>
      </c>
      <c r="X99" s="35">
        <f>SUBTOTAL(9,X75:X98)</f>
        <v>150331.31</v>
      </c>
      <c r="Y99" s="35">
        <f>SUBTOTAL(9,Y75:Y98)</f>
        <v>153424.31000000006</v>
      </c>
      <c r="Z99" s="35">
        <f>SUBTOTAL(9,Z75:Z98)</f>
        <v>143074.26999999999</v>
      </c>
      <c r="AA99" s="35">
        <f>SUBTOTAL(9,AA75:AA98)</f>
        <v>148071.49000000005</v>
      </c>
      <c r="AB99" s="35">
        <f>SUBTOTAL(9,AB75:AB98)</f>
        <v>147086.15</v>
      </c>
      <c r="AC99" s="35">
        <f>SUBTOTAL(9,AC75:AC98)</f>
        <v>143203.17000000004</v>
      </c>
      <c r="AD99" s="35">
        <f>SUBTOTAL(9,AD75:AD98)</f>
        <v>146340.54000000004</v>
      </c>
      <c r="AE99" s="35">
        <f>SUBTOTAL(9,AE75:AE98)</f>
        <v>142740</v>
      </c>
      <c r="AF99" s="35">
        <f>SUBTOTAL(9,AF75:AF98)</f>
        <v>139732.42000000001</v>
      </c>
      <c r="AG99" s="35">
        <f>SUBTOTAL(9,AG75:AG98)</f>
        <v>144449.14000000001</v>
      </c>
      <c r="AH99" s="35">
        <f>SUBTOTAL(9,AH75:AH98)</f>
        <v>144655.19</v>
      </c>
      <c r="AI99" s="35">
        <f>SUBTOTAL(9,AI75:AI98)</f>
        <v>147991.07</v>
      </c>
      <c r="AJ99" s="35">
        <f>SUBTOTAL(9,AJ75:AJ98)</f>
        <v>142981.85</v>
      </c>
      <c r="AK99" s="35">
        <f>SUBTOTAL(9,AK75:AK98)</f>
        <v>140684.21000000002</v>
      </c>
      <c r="AL99" s="35">
        <f>SUBTOTAL(9,AL75:AL98)</f>
        <v>136410.35</v>
      </c>
      <c r="AM99" s="35">
        <f>SUBTOTAL(9,AM75:AM98)</f>
        <v>132778.1</v>
      </c>
      <c r="AN99" s="35">
        <f>SUBTOTAL(9,AN75:AN98)</f>
        <v>135779.10442016795</v>
      </c>
    </row>
    <row r="100" spans="1:40">
      <c r="A100" s="99" t="s">
        <v>468</v>
      </c>
      <c r="B100" s="100">
        <v>9</v>
      </c>
      <c r="C100" s="99" t="s">
        <v>469</v>
      </c>
      <c r="D100" s="99" t="s">
        <v>470</v>
      </c>
      <c r="E100" s="34">
        <v>2526.5</v>
      </c>
      <c r="F100" s="34">
        <v>3771.71</v>
      </c>
      <c r="G100" s="34">
        <v>3914.41</v>
      </c>
      <c r="H100" s="34">
        <v>3810.91</v>
      </c>
      <c r="I100" s="34">
        <v>4238.92</v>
      </c>
      <c r="J100" s="34">
        <v>4878.5600000000004</v>
      </c>
      <c r="K100" s="34">
        <v>5989.77</v>
      </c>
      <c r="L100" s="34">
        <v>7210.22</v>
      </c>
      <c r="M100" s="34">
        <v>7955.63</v>
      </c>
      <c r="N100" s="34">
        <v>9159.94</v>
      </c>
      <c r="O100" s="34">
        <v>9062.73</v>
      </c>
      <c r="P100" s="34">
        <v>7901.19</v>
      </c>
      <c r="Q100" s="34">
        <v>7138.11</v>
      </c>
      <c r="R100" s="34">
        <v>7603.97</v>
      </c>
      <c r="S100" s="34">
        <v>6836.16</v>
      </c>
      <c r="T100" s="34">
        <v>8030.6</v>
      </c>
      <c r="U100" s="34">
        <v>8105.57</v>
      </c>
      <c r="V100" s="34">
        <v>9091.0400000000009</v>
      </c>
      <c r="W100" s="34">
        <v>8316.33</v>
      </c>
      <c r="X100" s="34">
        <v>9538.6</v>
      </c>
      <c r="Y100" s="34">
        <v>8005.27</v>
      </c>
      <c r="Z100" s="34">
        <v>7983.01</v>
      </c>
      <c r="AA100" s="34">
        <v>8052.96</v>
      </c>
      <c r="AB100" s="34">
        <v>6963.76</v>
      </c>
      <c r="AC100" s="34">
        <v>8029.89</v>
      </c>
      <c r="AD100" s="34">
        <v>6779.08</v>
      </c>
      <c r="AE100" s="34">
        <v>7143.94</v>
      </c>
      <c r="AF100" s="34">
        <v>7606.04</v>
      </c>
      <c r="AG100" s="34">
        <v>6359.98</v>
      </c>
      <c r="AH100" s="34">
        <v>5079.5200000000004</v>
      </c>
      <c r="AI100" s="34">
        <v>4994.1099999999997</v>
      </c>
      <c r="AJ100" s="34">
        <v>3716.13</v>
      </c>
      <c r="AK100" s="34">
        <v>2210.88</v>
      </c>
      <c r="AL100" s="34">
        <v>2079.1799999999998</v>
      </c>
      <c r="AM100" s="34">
        <v>1135.5</v>
      </c>
      <c r="AN100" s="34">
        <v>5898.4072941176501</v>
      </c>
    </row>
    <row r="101" spans="1:40">
      <c r="A101" s="99" t="s">
        <v>471</v>
      </c>
      <c r="B101" s="100">
        <v>9</v>
      </c>
      <c r="C101" s="99" t="s">
        <v>469</v>
      </c>
      <c r="D101" s="99" t="s">
        <v>472</v>
      </c>
      <c r="E101" s="34">
        <v>6808.15</v>
      </c>
      <c r="F101" s="34">
        <v>7312.16</v>
      </c>
      <c r="G101" s="34">
        <v>8808.99</v>
      </c>
      <c r="H101" s="34">
        <v>9839.81</v>
      </c>
      <c r="I101" s="34">
        <v>9266.3700000000008</v>
      </c>
      <c r="J101" s="34">
        <v>10101.82</v>
      </c>
      <c r="K101" s="34">
        <v>9814.66</v>
      </c>
      <c r="L101" s="34">
        <v>9380.6299999999992</v>
      </c>
      <c r="M101" s="34">
        <v>9740.5300000000007</v>
      </c>
      <c r="N101" s="34">
        <v>9091.42</v>
      </c>
      <c r="O101" s="34">
        <v>8848.4500000000007</v>
      </c>
      <c r="P101" s="34">
        <v>8570.7099999999991</v>
      </c>
      <c r="Q101" s="34">
        <v>9093.9</v>
      </c>
      <c r="R101" s="34">
        <v>7876.44</v>
      </c>
      <c r="S101" s="34">
        <v>8611.1</v>
      </c>
      <c r="T101" s="34">
        <v>9801.9500000000007</v>
      </c>
      <c r="U101" s="34">
        <v>10449.68</v>
      </c>
      <c r="V101" s="34">
        <v>9583.1200000000008</v>
      </c>
      <c r="W101" s="34">
        <v>9739.09</v>
      </c>
      <c r="X101" s="34">
        <v>9214.2000000000007</v>
      </c>
      <c r="Y101" s="34">
        <v>10811.15</v>
      </c>
      <c r="Z101" s="34">
        <v>11437.86</v>
      </c>
      <c r="AA101" s="34">
        <v>12616.28</v>
      </c>
      <c r="AB101" s="34">
        <v>13183.35</v>
      </c>
      <c r="AC101" s="34">
        <v>12427.13</v>
      </c>
      <c r="AD101" s="34">
        <v>10651.59</v>
      </c>
      <c r="AE101" s="34">
        <v>10309.6</v>
      </c>
      <c r="AF101" s="34">
        <v>10005.5</v>
      </c>
      <c r="AG101" s="34">
        <v>9126.48</v>
      </c>
      <c r="AH101" s="34">
        <v>8579.9599999999991</v>
      </c>
      <c r="AI101" s="34">
        <v>8562.99</v>
      </c>
      <c r="AJ101" s="34">
        <v>8526.26</v>
      </c>
      <c r="AK101" s="34">
        <v>7898.62</v>
      </c>
      <c r="AL101" s="34">
        <v>8852.86</v>
      </c>
      <c r="AM101" s="34">
        <v>8303.18</v>
      </c>
      <c r="AN101" s="34">
        <v>10006.3315630252</v>
      </c>
    </row>
    <row r="102" spans="1:40">
      <c r="A102" s="99" t="s">
        <v>473</v>
      </c>
      <c r="B102" s="100">
        <v>9</v>
      </c>
      <c r="C102" s="99" t="s">
        <v>469</v>
      </c>
      <c r="D102" s="99" t="s">
        <v>474</v>
      </c>
      <c r="E102" s="34">
        <v>11020.58</v>
      </c>
      <c r="F102" s="34">
        <v>11848.98</v>
      </c>
      <c r="G102" s="34">
        <v>10438.83</v>
      </c>
      <c r="H102" s="34">
        <v>9303.51</v>
      </c>
      <c r="I102" s="34">
        <v>10108.11</v>
      </c>
      <c r="J102" s="34">
        <v>11428.4</v>
      </c>
      <c r="K102" s="34">
        <v>10253.91</v>
      </c>
      <c r="L102" s="34">
        <v>11565.94</v>
      </c>
      <c r="M102" s="34">
        <v>11923.28</v>
      </c>
      <c r="N102" s="34">
        <v>11231.32</v>
      </c>
      <c r="O102" s="34">
        <v>11778.26</v>
      </c>
      <c r="P102" s="34">
        <v>11442.96</v>
      </c>
      <c r="Q102" s="34">
        <v>12263.54</v>
      </c>
      <c r="R102" s="34">
        <v>11021.93</v>
      </c>
      <c r="S102" s="34">
        <v>12007.89</v>
      </c>
      <c r="T102" s="34">
        <v>13681.13</v>
      </c>
      <c r="U102" s="34">
        <v>12846</v>
      </c>
      <c r="V102" s="34">
        <v>14612.86</v>
      </c>
      <c r="W102" s="34">
        <v>15351.62</v>
      </c>
      <c r="X102" s="34">
        <v>15520.05</v>
      </c>
      <c r="Y102" s="34">
        <v>13572.08</v>
      </c>
      <c r="Z102" s="34">
        <v>14497.71</v>
      </c>
      <c r="AA102" s="34">
        <v>13487.02</v>
      </c>
      <c r="AB102" s="34">
        <v>12703.46</v>
      </c>
      <c r="AC102" s="34">
        <v>12219.31</v>
      </c>
      <c r="AD102" s="34">
        <v>12980.24</v>
      </c>
      <c r="AE102" s="34">
        <v>12354.47</v>
      </c>
      <c r="AF102" s="34">
        <v>14088.88</v>
      </c>
      <c r="AG102" s="34">
        <v>14339.67</v>
      </c>
      <c r="AH102" s="34">
        <v>14893.48</v>
      </c>
      <c r="AI102" s="34">
        <v>14737.33</v>
      </c>
      <c r="AJ102" s="34">
        <v>15441.29</v>
      </c>
      <c r="AK102" s="34">
        <v>14971.54</v>
      </c>
      <c r="AL102" s="34">
        <v>15751.95</v>
      </c>
      <c r="AM102" s="34">
        <v>15252.55</v>
      </c>
      <c r="AN102" s="34">
        <v>15504.1525210084</v>
      </c>
    </row>
    <row r="103" spans="1:40">
      <c r="A103" s="99" t="s">
        <v>475</v>
      </c>
      <c r="B103" s="100">
        <v>9</v>
      </c>
      <c r="C103" s="99" t="s">
        <v>469</v>
      </c>
      <c r="D103" s="99" t="s">
        <v>476</v>
      </c>
      <c r="E103" s="34">
        <v>4756.07</v>
      </c>
      <c r="F103" s="34">
        <v>4699.91</v>
      </c>
      <c r="G103" s="34">
        <v>4997.93</v>
      </c>
      <c r="H103" s="34">
        <v>5272.72</v>
      </c>
      <c r="I103" s="34">
        <v>5534.25</v>
      </c>
      <c r="J103" s="34">
        <v>6587.61</v>
      </c>
      <c r="K103" s="34">
        <v>5334.4</v>
      </c>
      <c r="L103" s="34">
        <v>4873.79</v>
      </c>
      <c r="M103" s="34">
        <v>4004.67</v>
      </c>
      <c r="N103" s="34">
        <v>3469.69</v>
      </c>
      <c r="O103" s="34">
        <v>3612.83</v>
      </c>
      <c r="P103" s="34">
        <v>3438.23</v>
      </c>
      <c r="Q103" s="34">
        <v>1733.1</v>
      </c>
      <c r="R103" s="34">
        <v>1329.99</v>
      </c>
      <c r="S103" s="34">
        <v>2421.4699999999998</v>
      </c>
      <c r="T103" s="34">
        <v>2620.81</v>
      </c>
      <c r="U103" s="34">
        <v>3372.01</v>
      </c>
      <c r="V103" s="34">
        <v>3380.23</v>
      </c>
      <c r="W103" s="34">
        <v>1787.83</v>
      </c>
      <c r="X103" s="34">
        <v>1940.91</v>
      </c>
      <c r="Y103" s="34">
        <v>1354.53</v>
      </c>
      <c r="Z103" s="34">
        <v>435.02</v>
      </c>
      <c r="AA103" s="34">
        <v>1754.76</v>
      </c>
      <c r="AB103" s="34">
        <v>2192.0300000000002</v>
      </c>
      <c r="AC103" s="34">
        <v>2032.21</v>
      </c>
      <c r="AD103" s="34">
        <v>2211.1999999999998</v>
      </c>
      <c r="AE103" s="34">
        <v>3671.11</v>
      </c>
      <c r="AF103" s="34">
        <v>2287.13</v>
      </c>
      <c r="AG103" s="34">
        <v>3013.31</v>
      </c>
      <c r="AH103" s="34">
        <v>2335.54</v>
      </c>
      <c r="AI103" s="34">
        <v>1805.28</v>
      </c>
      <c r="AJ103" s="34">
        <v>2950.68</v>
      </c>
      <c r="AK103" s="34">
        <v>2680.43</v>
      </c>
      <c r="AL103" s="34">
        <v>1748.72</v>
      </c>
      <c r="AM103" s="34">
        <v>1715.65</v>
      </c>
      <c r="AN103" s="34">
        <v>1260.7350756302501</v>
      </c>
    </row>
    <row r="104" spans="1:40">
      <c r="A104" s="99" t="s">
        <v>477</v>
      </c>
      <c r="B104" s="100">
        <v>9</v>
      </c>
      <c r="C104" s="99" t="s">
        <v>469</v>
      </c>
      <c r="D104" s="99" t="s">
        <v>478</v>
      </c>
      <c r="E104" s="34">
        <v>5885.39</v>
      </c>
      <c r="F104" s="34">
        <v>6078.42</v>
      </c>
      <c r="G104" s="34">
        <v>6400.97</v>
      </c>
      <c r="H104" s="34">
        <v>7131.8</v>
      </c>
      <c r="I104" s="34">
        <v>6615.23</v>
      </c>
      <c r="J104" s="34">
        <v>6119.06</v>
      </c>
      <c r="K104" s="34">
        <v>5801.81</v>
      </c>
      <c r="L104" s="34">
        <v>4720.93</v>
      </c>
      <c r="M104" s="34">
        <v>3754.41</v>
      </c>
      <c r="N104" s="34">
        <v>2355.15</v>
      </c>
      <c r="O104" s="34">
        <v>2803.54</v>
      </c>
      <c r="P104" s="34">
        <v>1871.16</v>
      </c>
      <c r="Q104" s="34">
        <v>1750.76</v>
      </c>
      <c r="R104" s="34">
        <v>1068.78</v>
      </c>
      <c r="S104" s="34">
        <v>2270.56</v>
      </c>
      <c r="T104" s="34">
        <v>2219.64</v>
      </c>
      <c r="U104" s="34">
        <v>2224.11</v>
      </c>
      <c r="V104" s="34">
        <v>1737.14</v>
      </c>
      <c r="W104" s="34">
        <v>1238.78</v>
      </c>
      <c r="X104" s="34">
        <v>1186.48</v>
      </c>
      <c r="Y104" s="34">
        <v>1950.72</v>
      </c>
      <c r="Z104" s="34">
        <v>1487.74</v>
      </c>
      <c r="AA104" s="34">
        <v>2676.17</v>
      </c>
      <c r="AB104" s="34">
        <v>2639.33</v>
      </c>
      <c r="AC104" s="34">
        <v>2718.79</v>
      </c>
      <c r="AD104" s="34">
        <v>3597.74</v>
      </c>
      <c r="AE104" s="34">
        <v>2434.66</v>
      </c>
      <c r="AF104" s="34">
        <v>1500.97</v>
      </c>
      <c r="AG104" s="34">
        <v>1257.27</v>
      </c>
      <c r="AH104" s="34">
        <v>620.01</v>
      </c>
      <c r="AI104" s="34">
        <v>312.42</v>
      </c>
      <c r="AJ104" s="34">
        <v>1219.28</v>
      </c>
      <c r="AK104" s="34">
        <v>1295.71</v>
      </c>
      <c r="AL104" s="34">
        <v>659.46</v>
      </c>
      <c r="AM104" s="34">
        <v>-269.31</v>
      </c>
      <c r="AN104" s="34">
        <v>-125.375781512605</v>
      </c>
    </row>
    <row r="105" spans="1:40">
      <c r="A105" s="99" t="s">
        <v>479</v>
      </c>
      <c r="B105" s="100">
        <v>9</v>
      </c>
      <c r="C105" s="99" t="s">
        <v>469</v>
      </c>
      <c r="D105" s="99" t="s">
        <v>480</v>
      </c>
      <c r="E105" s="34">
        <v>1503.88</v>
      </c>
      <c r="F105" s="34">
        <v>1163.24</v>
      </c>
      <c r="G105" s="34">
        <v>1158.18</v>
      </c>
      <c r="H105" s="34">
        <v>151.09</v>
      </c>
      <c r="I105" s="34">
        <v>52.45</v>
      </c>
      <c r="J105" s="34">
        <v>-390.21</v>
      </c>
      <c r="K105" s="34">
        <v>546.47</v>
      </c>
      <c r="L105" s="34">
        <v>167.92</v>
      </c>
      <c r="M105" s="34">
        <v>-734.5</v>
      </c>
      <c r="N105" s="34">
        <v>-515.91999999999996</v>
      </c>
      <c r="O105" s="34">
        <v>-652.34</v>
      </c>
      <c r="P105" s="34">
        <v>-284.88</v>
      </c>
      <c r="Q105" s="34">
        <v>-1500.95</v>
      </c>
      <c r="R105" s="34">
        <v>-1952.2</v>
      </c>
      <c r="S105" s="34">
        <v>-728.04</v>
      </c>
      <c r="T105" s="34">
        <v>-300.33999999999997</v>
      </c>
      <c r="U105" s="34">
        <v>-2082.71</v>
      </c>
      <c r="V105" s="34">
        <v>-3227.2</v>
      </c>
      <c r="W105" s="34">
        <v>-3557.3</v>
      </c>
      <c r="X105" s="34">
        <v>-3195.8</v>
      </c>
      <c r="Y105" s="34">
        <v>-3256.1</v>
      </c>
      <c r="Z105" s="34">
        <v>-3249.72</v>
      </c>
      <c r="AA105" s="34">
        <v>-1301.17</v>
      </c>
      <c r="AB105" s="34">
        <v>-1863.12</v>
      </c>
      <c r="AC105" s="34">
        <v>-2320.1799999999998</v>
      </c>
      <c r="AD105" s="34">
        <v>-3065.47</v>
      </c>
      <c r="AE105" s="34">
        <v>-3427.71</v>
      </c>
      <c r="AF105" s="34">
        <v>-2252.7800000000002</v>
      </c>
      <c r="AG105" s="34">
        <v>-931.43</v>
      </c>
      <c r="AH105" s="34">
        <v>34.53</v>
      </c>
      <c r="AI105" s="34">
        <v>735.13</v>
      </c>
      <c r="AJ105" s="34">
        <v>755.29</v>
      </c>
      <c r="AK105" s="34">
        <v>-549.22</v>
      </c>
      <c r="AL105" s="34">
        <v>-233.58</v>
      </c>
      <c r="AM105" s="34">
        <v>-226.83</v>
      </c>
      <c r="AN105" s="34">
        <v>-1923.9394789916</v>
      </c>
    </row>
    <row r="106" spans="1:40">
      <c r="A106" s="99" t="s">
        <v>481</v>
      </c>
      <c r="B106" s="100">
        <v>9</v>
      </c>
      <c r="C106" s="99" t="s">
        <v>469</v>
      </c>
      <c r="D106" s="99" t="s">
        <v>482</v>
      </c>
      <c r="E106" s="34">
        <v>12079.21</v>
      </c>
      <c r="F106" s="34">
        <v>12573.78</v>
      </c>
      <c r="G106" s="34">
        <v>13923.94</v>
      </c>
      <c r="H106" s="34">
        <v>13959.85</v>
      </c>
      <c r="I106" s="34">
        <v>14049.59</v>
      </c>
      <c r="J106" s="34">
        <v>13078.82</v>
      </c>
      <c r="K106" s="34">
        <v>13729.09</v>
      </c>
      <c r="L106" s="34">
        <v>14771.78</v>
      </c>
      <c r="M106" s="34">
        <v>15740.13</v>
      </c>
      <c r="N106" s="34">
        <v>15117.77</v>
      </c>
      <c r="O106" s="34">
        <v>15042.06</v>
      </c>
      <c r="P106" s="34">
        <v>16212.84</v>
      </c>
      <c r="Q106" s="34">
        <v>17385.34</v>
      </c>
      <c r="R106" s="34">
        <v>17929.48</v>
      </c>
      <c r="S106" s="34">
        <v>16995.8</v>
      </c>
      <c r="T106" s="34">
        <v>17284.560000000001</v>
      </c>
      <c r="U106" s="34">
        <v>17723.240000000002</v>
      </c>
      <c r="V106" s="34">
        <v>19231.439999999999</v>
      </c>
      <c r="W106" s="34">
        <v>18054.93</v>
      </c>
      <c r="X106" s="34">
        <v>17740.52</v>
      </c>
      <c r="Y106" s="34">
        <v>18178.63</v>
      </c>
      <c r="Z106" s="34">
        <v>18617.04</v>
      </c>
      <c r="AA106" s="34">
        <v>19051.82</v>
      </c>
      <c r="AB106" s="34">
        <v>18476.5</v>
      </c>
      <c r="AC106" s="34">
        <v>18400.740000000002</v>
      </c>
      <c r="AD106" s="34">
        <v>18566.89</v>
      </c>
      <c r="AE106" s="34">
        <v>17342.46</v>
      </c>
      <c r="AF106" s="34">
        <v>17365.47</v>
      </c>
      <c r="AG106" s="34">
        <v>18584.02</v>
      </c>
      <c r="AH106" s="34">
        <v>18499.16</v>
      </c>
      <c r="AI106" s="34">
        <v>17741.78</v>
      </c>
      <c r="AJ106" s="34">
        <v>17429.68</v>
      </c>
      <c r="AK106" s="34">
        <v>16844.96</v>
      </c>
      <c r="AL106" s="34">
        <v>18071</v>
      </c>
      <c r="AM106" s="34">
        <v>18176.93</v>
      </c>
      <c r="AN106" s="34">
        <v>19565.773949579801</v>
      </c>
    </row>
    <row r="107" spans="1:40">
      <c r="A107" s="99" t="s">
        <v>483</v>
      </c>
      <c r="B107" s="100">
        <v>9</v>
      </c>
      <c r="C107" s="99" t="s">
        <v>469</v>
      </c>
      <c r="D107" s="99" t="s">
        <v>484</v>
      </c>
      <c r="E107" s="34">
        <v>8613.17</v>
      </c>
      <c r="F107" s="34">
        <v>9267.64</v>
      </c>
      <c r="G107" s="34">
        <v>9900.7800000000007</v>
      </c>
      <c r="H107" s="34">
        <v>8661.86</v>
      </c>
      <c r="I107" s="34">
        <v>8578.83</v>
      </c>
      <c r="J107" s="34">
        <v>7587.79</v>
      </c>
      <c r="K107" s="34">
        <v>7783.97</v>
      </c>
      <c r="L107" s="34">
        <v>8446.06</v>
      </c>
      <c r="M107" s="34">
        <v>9208.7000000000007</v>
      </c>
      <c r="N107" s="34">
        <v>8600.26</v>
      </c>
      <c r="O107" s="34">
        <v>8065.25</v>
      </c>
      <c r="P107" s="34">
        <v>7270.07</v>
      </c>
      <c r="Q107" s="34">
        <v>8165.5</v>
      </c>
      <c r="R107" s="34">
        <v>9001.4500000000007</v>
      </c>
      <c r="S107" s="34">
        <v>8531.2800000000007</v>
      </c>
      <c r="T107" s="34">
        <v>8348.59</v>
      </c>
      <c r="U107" s="34">
        <v>8548.01</v>
      </c>
      <c r="V107" s="34">
        <v>7452.98</v>
      </c>
      <c r="W107" s="34">
        <v>8003.74</v>
      </c>
      <c r="X107" s="34">
        <v>9246.18</v>
      </c>
      <c r="Y107" s="34">
        <v>8960.75</v>
      </c>
      <c r="Z107" s="34">
        <v>9921.02</v>
      </c>
      <c r="AA107" s="34">
        <v>9401.44</v>
      </c>
      <c r="AB107" s="34">
        <v>9377.31</v>
      </c>
      <c r="AC107" s="34">
        <v>9183.19</v>
      </c>
      <c r="AD107" s="34">
        <v>9317.92</v>
      </c>
      <c r="AE107" s="34">
        <v>9138.6299999999992</v>
      </c>
      <c r="AF107" s="34">
        <v>8848.14</v>
      </c>
      <c r="AG107" s="34">
        <v>9447.44</v>
      </c>
      <c r="AH107" s="34">
        <v>10335.14</v>
      </c>
      <c r="AI107" s="34">
        <v>9682.4599999999991</v>
      </c>
      <c r="AJ107" s="34">
        <v>10376.89</v>
      </c>
      <c r="AK107" s="34">
        <v>9167.43</v>
      </c>
      <c r="AL107" s="34">
        <v>9567.7999999999993</v>
      </c>
      <c r="AM107" s="34">
        <v>9545.51</v>
      </c>
      <c r="AN107" s="34">
        <v>9613.8245042016806</v>
      </c>
    </row>
    <row r="108" spans="1:40">
      <c r="A108" s="99" t="s">
        <v>485</v>
      </c>
      <c r="B108" s="100">
        <v>9</v>
      </c>
      <c r="C108" s="99" t="s">
        <v>469</v>
      </c>
      <c r="D108" s="99" t="s">
        <v>486</v>
      </c>
      <c r="E108" s="34">
        <v>3267.48</v>
      </c>
      <c r="F108" s="34">
        <v>3313.36</v>
      </c>
      <c r="G108" s="34">
        <v>1605.9</v>
      </c>
      <c r="H108" s="34">
        <v>471.56</v>
      </c>
      <c r="I108" s="34">
        <v>-791.23</v>
      </c>
      <c r="J108" s="34">
        <v>-1373.15</v>
      </c>
      <c r="K108" s="34">
        <v>-1401.86</v>
      </c>
      <c r="L108" s="34">
        <v>-1318.67</v>
      </c>
      <c r="M108" s="34">
        <v>-740.83</v>
      </c>
      <c r="N108" s="34">
        <v>-176.99</v>
      </c>
      <c r="O108" s="34">
        <v>-1839.37</v>
      </c>
      <c r="P108" s="34">
        <v>-595.86</v>
      </c>
      <c r="Q108" s="34">
        <v>-100.87</v>
      </c>
      <c r="R108" s="34">
        <v>1045.53</v>
      </c>
      <c r="S108" s="34">
        <v>2415.8000000000002</v>
      </c>
      <c r="T108" s="34">
        <v>4359.99</v>
      </c>
      <c r="U108" s="34">
        <v>4836.21</v>
      </c>
      <c r="V108" s="34">
        <v>5691.72</v>
      </c>
      <c r="W108" s="34">
        <v>7367.89</v>
      </c>
      <c r="X108" s="34">
        <v>7997.16</v>
      </c>
      <c r="Y108" s="34">
        <v>8987.2800000000007</v>
      </c>
      <c r="Z108" s="34">
        <v>9770.83</v>
      </c>
      <c r="AA108" s="34">
        <v>9254.5499999999993</v>
      </c>
      <c r="AB108" s="34">
        <v>9446.7999999999993</v>
      </c>
      <c r="AC108" s="34">
        <v>9246.07</v>
      </c>
      <c r="AD108" s="34">
        <v>10251.92</v>
      </c>
      <c r="AE108" s="34">
        <v>10317.23</v>
      </c>
      <c r="AF108" s="34">
        <v>9714.83</v>
      </c>
      <c r="AG108" s="34">
        <v>10794.82</v>
      </c>
      <c r="AH108" s="34">
        <v>9637.9</v>
      </c>
      <c r="AI108" s="34">
        <v>9415.6</v>
      </c>
      <c r="AJ108" s="34">
        <v>10704.13</v>
      </c>
      <c r="AK108" s="34">
        <v>10093.92</v>
      </c>
      <c r="AL108" s="34">
        <v>9971.5300000000007</v>
      </c>
      <c r="AM108" s="34">
        <v>10153.58</v>
      </c>
      <c r="AN108" s="34">
        <v>12431.9369579832</v>
      </c>
    </row>
    <row r="109" spans="1:40">
      <c r="A109" s="99" t="s">
        <v>487</v>
      </c>
      <c r="B109" s="100">
        <v>9</v>
      </c>
      <c r="C109" s="99" t="s">
        <v>469</v>
      </c>
      <c r="D109" s="99" t="s">
        <v>488</v>
      </c>
      <c r="E109" s="34">
        <v>1024.55</v>
      </c>
      <c r="F109" s="34">
        <v>2028.79</v>
      </c>
      <c r="G109" s="34">
        <v>699.33</v>
      </c>
      <c r="H109" s="34">
        <v>224.41</v>
      </c>
      <c r="I109" s="34">
        <v>951.69</v>
      </c>
      <c r="J109" s="34">
        <v>1543.98</v>
      </c>
      <c r="K109" s="34">
        <v>1351.21</v>
      </c>
      <c r="L109" s="34">
        <v>1639.32</v>
      </c>
      <c r="M109" s="34">
        <v>1284.3499999999999</v>
      </c>
      <c r="N109" s="34">
        <v>2322.02</v>
      </c>
      <c r="O109" s="34">
        <v>1728.79</v>
      </c>
      <c r="P109" s="34">
        <v>2174.02</v>
      </c>
      <c r="Q109" s="34">
        <v>1641.22</v>
      </c>
      <c r="R109" s="34">
        <v>262.73</v>
      </c>
      <c r="S109" s="34">
        <v>543.79999999999995</v>
      </c>
      <c r="T109" s="34">
        <v>252.57</v>
      </c>
      <c r="U109" s="34">
        <v>751.76</v>
      </c>
      <c r="V109" s="34">
        <v>1665.27</v>
      </c>
      <c r="W109" s="34">
        <v>2039.29</v>
      </c>
      <c r="X109" s="34">
        <v>2298.6</v>
      </c>
      <c r="Y109" s="34">
        <v>1863.42</v>
      </c>
      <c r="Z109" s="34">
        <v>2418.44</v>
      </c>
      <c r="AA109" s="34">
        <v>2780.8</v>
      </c>
      <c r="AB109" s="34">
        <v>3199.72</v>
      </c>
      <c r="AC109" s="34">
        <v>3595.29</v>
      </c>
      <c r="AD109" s="34">
        <v>3548.11</v>
      </c>
      <c r="AE109" s="34">
        <v>3009.11</v>
      </c>
      <c r="AF109" s="34">
        <v>2124.75</v>
      </c>
      <c r="AG109" s="34">
        <v>1546.9</v>
      </c>
      <c r="AH109" s="34">
        <v>1636</v>
      </c>
      <c r="AI109" s="34">
        <v>2430.67</v>
      </c>
      <c r="AJ109" s="34">
        <v>3082.05</v>
      </c>
      <c r="AK109" s="34">
        <v>4452.1400000000003</v>
      </c>
      <c r="AL109" s="34">
        <v>4770.22</v>
      </c>
      <c r="AM109" s="34">
        <v>5101.03</v>
      </c>
      <c r="AN109" s="34">
        <v>3594.62077310925</v>
      </c>
    </row>
    <row r="110" spans="1:40">
      <c r="A110" s="99" t="s">
        <v>489</v>
      </c>
      <c r="B110" s="100">
        <v>9</v>
      </c>
      <c r="C110" s="99" t="s">
        <v>469</v>
      </c>
      <c r="D110" s="99" t="s">
        <v>490</v>
      </c>
      <c r="E110" s="34">
        <v>2685.22</v>
      </c>
      <c r="F110" s="34">
        <v>2714.79</v>
      </c>
      <c r="G110" s="34">
        <v>3397.77</v>
      </c>
      <c r="H110" s="34">
        <v>3609.77</v>
      </c>
      <c r="I110" s="34">
        <v>4063.41</v>
      </c>
      <c r="J110" s="34">
        <v>3609.24</v>
      </c>
      <c r="K110" s="34">
        <v>3533.04</v>
      </c>
      <c r="L110" s="34">
        <v>3987.49</v>
      </c>
      <c r="M110" s="34">
        <v>4447.79</v>
      </c>
      <c r="N110" s="34">
        <v>5862.67</v>
      </c>
      <c r="O110" s="34">
        <v>5413.59</v>
      </c>
      <c r="P110" s="34">
        <v>5919.37</v>
      </c>
      <c r="Q110" s="34">
        <v>5112.1099999999997</v>
      </c>
      <c r="R110" s="34">
        <v>4850</v>
      </c>
      <c r="S110" s="34">
        <v>3837.9</v>
      </c>
      <c r="T110" s="34">
        <v>2679.18</v>
      </c>
      <c r="U110" s="34">
        <v>1421.16</v>
      </c>
      <c r="V110" s="34">
        <v>892.11</v>
      </c>
      <c r="W110" s="34">
        <v>952.23</v>
      </c>
      <c r="X110" s="34">
        <v>2049.48</v>
      </c>
      <c r="Y110" s="34">
        <v>1227.43</v>
      </c>
      <c r="Z110" s="34">
        <v>1581.12</v>
      </c>
      <c r="AA110" s="34">
        <v>1707.68</v>
      </c>
      <c r="AB110" s="34">
        <v>1555.6</v>
      </c>
      <c r="AC110" s="34">
        <v>1299.42</v>
      </c>
      <c r="AD110" s="34">
        <v>2320.3200000000002</v>
      </c>
      <c r="AE110" s="34">
        <v>1843.77</v>
      </c>
      <c r="AF110" s="34">
        <v>2507.1799999999998</v>
      </c>
      <c r="AG110" s="34">
        <v>3967.21</v>
      </c>
      <c r="AH110" s="34">
        <v>2796.76</v>
      </c>
      <c r="AI110" s="34">
        <v>3006.38</v>
      </c>
      <c r="AJ110" s="34">
        <v>2207.56</v>
      </c>
      <c r="AK110" s="34">
        <v>2006.39</v>
      </c>
      <c r="AL110" s="34">
        <v>3099.21</v>
      </c>
      <c r="AM110" s="34">
        <v>4471.12</v>
      </c>
      <c r="AN110" s="34">
        <v>2119.3838487395001</v>
      </c>
    </row>
    <row r="111" spans="1:40">
      <c r="A111" s="99" t="s">
        <v>491</v>
      </c>
      <c r="B111" s="100">
        <v>9</v>
      </c>
      <c r="C111" s="99" t="s">
        <v>469</v>
      </c>
      <c r="D111" s="99" t="s">
        <v>492</v>
      </c>
      <c r="E111" s="34">
        <v>8619.73</v>
      </c>
      <c r="F111" s="34">
        <v>9418.0400000000009</v>
      </c>
      <c r="G111" s="34">
        <v>9655.56</v>
      </c>
      <c r="H111" s="34">
        <v>8434.11</v>
      </c>
      <c r="I111" s="34">
        <v>8594.92</v>
      </c>
      <c r="J111" s="34">
        <v>8902.85</v>
      </c>
      <c r="K111" s="34">
        <v>8509.7900000000009</v>
      </c>
      <c r="L111" s="34">
        <v>8368.57</v>
      </c>
      <c r="M111" s="34">
        <v>8154.1</v>
      </c>
      <c r="N111" s="34">
        <v>8602.44</v>
      </c>
      <c r="O111" s="34">
        <v>9656.09</v>
      </c>
      <c r="P111" s="34">
        <v>9830.1200000000008</v>
      </c>
      <c r="Q111" s="34">
        <v>10402.35</v>
      </c>
      <c r="R111" s="34">
        <v>10265.620000000001</v>
      </c>
      <c r="S111" s="34">
        <v>10749.66</v>
      </c>
      <c r="T111" s="34">
        <v>11614.87</v>
      </c>
      <c r="U111" s="34">
        <v>9923.15</v>
      </c>
      <c r="V111" s="34">
        <v>9339.01</v>
      </c>
      <c r="W111" s="34">
        <v>9500.43</v>
      </c>
      <c r="X111" s="34">
        <v>11024.63</v>
      </c>
      <c r="Y111" s="34">
        <v>11860.96</v>
      </c>
      <c r="Z111" s="34">
        <v>12147.58</v>
      </c>
      <c r="AA111" s="34">
        <v>12981.26</v>
      </c>
      <c r="AB111" s="34">
        <v>13083.45</v>
      </c>
      <c r="AC111" s="34">
        <v>13127.67</v>
      </c>
      <c r="AD111" s="34">
        <v>14013.75</v>
      </c>
      <c r="AE111" s="34">
        <v>12820.41</v>
      </c>
      <c r="AF111" s="34">
        <v>12691.13</v>
      </c>
      <c r="AG111" s="34">
        <v>11600.37</v>
      </c>
      <c r="AH111" s="34">
        <v>11529.65</v>
      </c>
      <c r="AI111" s="34">
        <v>10298.66</v>
      </c>
      <c r="AJ111" s="34">
        <v>10038.08</v>
      </c>
      <c r="AK111" s="34">
        <v>8242.75</v>
      </c>
      <c r="AL111" s="34">
        <v>8050.61</v>
      </c>
      <c r="AM111" s="34">
        <v>9230.77</v>
      </c>
      <c r="AN111" s="34">
        <v>11693.4300336134</v>
      </c>
    </row>
    <row r="112" spans="1:40">
      <c r="A112" s="99" t="s">
        <v>493</v>
      </c>
      <c r="B112" s="100">
        <v>9</v>
      </c>
      <c r="C112" s="99" t="s">
        <v>469</v>
      </c>
      <c r="D112" s="99" t="s">
        <v>494</v>
      </c>
      <c r="E112" s="34">
        <v>10682.49</v>
      </c>
      <c r="F112" s="34">
        <v>11568.64</v>
      </c>
      <c r="G112" s="34">
        <v>11673.42</v>
      </c>
      <c r="H112" s="34">
        <v>10929.06</v>
      </c>
      <c r="I112" s="34">
        <v>10384.68</v>
      </c>
      <c r="J112" s="34">
        <v>9606.8799999999992</v>
      </c>
      <c r="K112" s="34">
        <v>10603.39</v>
      </c>
      <c r="L112" s="34">
        <v>11332.8</v>
      </c>
      <c r="M112" s="34">
        <v>11680.31</v>
      </c>
      <c r="N112" s="34">
        <v>11307.54</v>
      </c>
      <c r="O112" s="34">
        <v>12958.09</v>
      </c>
      <c r="P112" s="34">
        <v>12840.47</v>
      </c>
      <c r="Q112" s="34">
        <v>12667.05</v>
      </c>
      <c r="R112" s="34">
        <v>13178.51</v>
      </c>
      <c r="S112" s="34">
        <v>12146.62</v>
      </c>
      <c r="T112" s="34">
        <v>12026.95</v>
      </c>
      <c r="U112" s="34">
        <v>11562.71</v>
      </c>
      <c r="V112" s="34">
        <v>10683.63</v>
      </c>
      <c r="W112" s="34">
        <v>11070.37</v>
      </c>
      <c r="X112" s="34">
        <v>11451.46</v>
      </c>
      <c r="Y112" s="34">
        <v>11381.8</v>
      </c>
      <c r="Z112" s="34">
        <v>11249.65</v>
      </c>
      <c r="AA112" s="34">
        <v>11260.37</v>
      </c>
      <c r="AB112" s="34">
        <v>11916.85</v>
      </c>
      <c r="AC112" s="34">
        <v>11989.12</v>
      </c>
      <c r="AD112" s="34">
        <v>12545.88</v>
      </c>
      <c r="AE112" s="34">
        <v>12509.58</v>
      </c>
      <c r="AF112" s="34">
        <v>11572.93</v>
      </c>
      <c r="AG112" s="34">
        <v>13098.81</v>
      </c>
      <c r="AH112" s="34">
        <v>13758.5</v>
      </c>
      <c r="AI112" s="34">
        <v>13088.04</v>
      </c>
      <c r="AJ112" s="34">
        <v>11679.56</v>
      </c>
      <c r="AK112" s="34">
        <v>11064.05</v>
      </c>
      <c r="AL112" s="34">
        <v>9815.31</v>
      </c>
      <c r="AM112" s="34">
        <v>9253.5300000000007</v>
      </c>
      <c r="AN112" s="34">
        <v>11868.4799663866</v>
      </c>
    </row>
    <row r="113" spans="1:40">
      <c r="A113" s="99" t="s">
        <v>495</v>
      </c>
      <c r="B113" s="100">
        <v>9</v>
      </c>
      <c r="C113" s="99" t="s">
        <v>469</v>
      </c>
      <c r="D113" s="99" t="s">
        <v>496</v>
      </c>
      <c r="E113" s="34">
        <v>8951.7000000000007</v>
      </c>
      <c r="F113" s="34">
        <v>10745.31</v>
      </c>
      <c r="G113" s="34">
        <v>11090.92</v>
      </c>
      <c r="H113" s="34">
        <v>11853.85</v>
      </c>
      <c r="I113" s="34">
        <v>13229.31</v>
      </c>
      <c r="J113" s="34">
        <v>12149.73</v>
      </c>
      <c r="K113" s="34">
        <v>10812.43</v>
      </c>
      <c r="L113" s="34">
        <v>10586.83</v>
      </c>
      <c r="M113" s="34">
        <v>11657.98</v>
      </c>
      <c r="N113" s="34">
        <v>10445.77</v>
      </c>
      <c r="O113" s="34">
        <v>10774</v>
      </c>
      <c r="P113" s="34">
        <v>10646.35</v>
      </c>
      <c r="Q113" s="34">
        <v>10473.66</v>
      </c>
      <c r="R113" s="34">
        <v>10915.37</v>
      </c>
      <c r="S113" s="34">
        <v>9474.65</v>
      </c>
      <c r="T113" s="34">
        <v>9228.85</v>
      </c>
      <c r="U113" s="34">
        <v>8088.17</v>
      </c>
      <c r="V113" s="34">
        <v>8541.24</v>
      </c>
      <c r="W113" s="34">
        <v>7867.44</v>
      </c>
      <c r="X113" s="34">
        <v>7440.94</v>
      </c>
      <c r="Y113" s="34">
        <v>8053.36</v>
      </c>
      <c r="Z113" s="34">
        <v>6826.54</v>
      </c>
      <c r="AA113" s="34">
        <v>7825.07</v>
      </c>
      <c r="AB113" s="34">
        <v>9245.59</v>
      </c>
      <c r="AC113" s="34">
        <v>9389.76</v>
      </c>
      <c r="AD113" s="34">
        <v>9334.52</v>
      </c>
      <c r="AE113" s="34">
        <v>8931.84</v>
      </c>
      <c r="AF113" s="34">
        <v>9746.89</v>
      </c>
      <c r="AG113" s="34">
        <v>9193.69</v>
      </c>
      <c r="AH113" s="34">
        <v>9694.73</v>
      </c>
      <c r="AI113" s="34">
        <v>8142.68</v>
      </c>
      <c r="AJ113" s="34">
        <v>9016.6</v>
      </c>
      <c r="AK113" s="34">
        <v>8513.36</v>
      </c>
      <c r="AL113" s="34">
        <v>8986.6</v>
      </c>
      <c r="AM113" s="34">
        <v>10419.299999999999</v>
      </c>
      <c r="AN113" s="34">
        <v>8190.5555798319301</v>
      </c>
    </row>
    <row r="114" spans="1:40">
      <c r="A114" s="99" t="s">
        <v>497</v>
      </c>
      <c r="B114" s="100">
        <v>9</v>
      </c>
      <c r="C114" s="99" t="s">
        <v>469</v>
      </c>
      <c r="D114" s="99" t="s">
        <v>498</v>
      </c>
      <c r="E114" s="34">
        <v>2924.84</v>
      </c>
      <c r="F114" s="34">
        <v>4194.66</v>
      </c>
      <c r="G114" s="34">
        <v>5068.32</v>
      </c>
      <c r="H114" s="34">
        <v>5594.38</v>
      </c>
      <c r="I114" s="34">
        <v>5722.82</v>
      </c>
      <c r="J114" s="34">
        <v>5890.37</v>
      </c>
      <c r="K114" s="34">
        <v>5636.98</v>
      </c>
      <c r="L114" s="34">
        <v>4900.4799999999996</v>
      </c>
      <c r="M114" s="34">
        <v>6002.47</v>
      </c>
      <c r="N114" s="34">
        <v>6101.87</v>
      </c>
      <c r="O114" s="34">
        <v>5521.63</v>
      </c>
      <c r="P114" s="34">
        <v>5277.73</v>
      </c>
      <c r="Q114" s="34">
        <v>5293.94</v>
      </c>
      <c r="R114" s="34">
        <v>4152.53</v>
      </c>
      <c r="S114" s="34">
        <v>3521.56</v>
      </c>
      <c r="T114" s="34">
        <v>2065.9</v>
      </c>
      <c r="U114" s="34">
        <v>1745.69</v>
      </c>
      <c r="V114" s="34">
        <v>650.80999999999995</v>
      </c>
      <c r="W114" s="34">
        <v>-88.09</v>
      </c>
      <c r="X114" s="34">
        <v>-1188.0899999999999</v>
      </c>
      <c r="Y114" s="34">
        <v>-2035.99</v>
      </c>
      <c r="Z114" s="34">
        <v>-2626.33</v>
      </c>
      <c r="AA114" s="34">
        <v>-1172.48</v>
      </c>
      <c r="AB114" s="34">
        <v>-1947.15</v>
      </c>
      <c r="AC114" s="34">
        <v>-2346.56</v>
      </c>
      <c r="AD114" s="34">
        <v>-3567.49</v>
      </c>
      <c r="AE114" s="34">
        <v>-3792.03</v>
      </c>
      <c r="AF114" s="34">
        <v>-3953.11</v>
      </c>
      <c r="AG114" s="34">
        <v>-3304.56</v>
      </c>
      <c r="AH114" s="34">
        <v>-3860.78</v>
      </c>
      <c r="AI114" s="34">
        <v>-2201.09</v>
      </c>
      <c r="AJ114" s="34">
        <v>-2025.55</v>
      </c>
      <c r="AK114" s="34">
        <v>-791.48</v>
      </c>
      <c r="AL114" s="34">
        <v>-16.260000000000002</v>
      </c>
      <c r="AM114" s="34">
        <v>-318.23</v>
      </c>
      <c r="AN114" s="34">
        <v>-4120.41</v>
      </c>
    </row>
    <row r="115" spans="1:40">
      <c r="A115" s="99" t="s">
        <v>499</v>
      </c>
      <c r="B115" s="100">
        <v>9</v>
      </c>
      <c r="C115" s="99" t="s">
        <v>469</v>
      </c>
      <c r="D115" s="99" t="s">
        <v>500</v>
      </c>
      <c r="E115" s="34">
        <v>3156.22</v>
      </c>
      <c r="F115" s="34">
        <v>2185.12</v>
      </c>
      <c r="G115" s="34">
        <v>1331.15</v>
      </c>
      <c r="H115" s="34">
        <v>1752.77</v>
      </c>
      <c r="I115" s="34">
        <v>2610.5300000000002</v>
      </c>
      <c r="J115" s="34">
        <v>1861.25</v>
      </c>
      <c r="K115" s="34">
        <v>2512.8000000000002</v>
      </c>
      <c r="L115" s="34">
        <v>3466.63</v>
      </c>
      <c r="M115" s="34">
        <v>2794.82</v>
      </c>
      <c r="N115" s="34">
        <v>3582.27</v>
      </c>
      <c r="O115" s="34">
        <v>4856.83</v>
      </c>
      <c r="P115" s="34">
        <v>4803</v>
      </c>
      <c r="Q115" s="34">
        <v>5616.5</v>
      </c>
      <c r="R115" s="34">
        <v>4200.8599999999997</v>
      </c>
      <c r="S115" s="34">
        <v>4531.75</v>
      </c>
      <c r="T115" s="34">
        <v>4506.5600000000004</v>
      </c>
      <c r="U115" s="34">
        <v>4088.02</v>
      </c>
      <c r="V115" s="34">
        <v>4300.7700000000004</v>
      </c>
      <c r="W115" s="34">
        <v>3505.36</v>
      </c>
      <c r="X115" s="34">
        <v>4633.8500000000004</v>
      </c>
      <c r="Y115" s="34">
        <v>4221.71</v>
      </c>
      <c r="Z115" s="34">
        <v>5913.73</v>
      </c>
      <c r="AA115" s="34">
        <v>6040.09</v>
      </c>
      <c r="AB115" s="34">
        <v>7159.5</v>
      </c>
      <c r="AC115" s="34">
        <v>7418.47</v>
      </c>
      <c r="AD115" s="34">
        <v>7007.57</v>
      </c>
      <c r="AE115" s="34">
        <v>6830.02</v>
      </c>
      <c r="AF115" s="34">
        <v>7594.5</v>
      </c>
      <c r="AG115" s="34">
        <v>7817.82</v>
      </c>
      <c r="AH115" s="34">
        <v>7369.88</v>
      </c>
      <c r="AI115" s="34">
        <v>7338.12</v>
      </c>
      <c r="AJ115" s="34">
        <v>8115.05</v>
      </c>
      <c r="AK115" s="34">
        <v>8746.06</v>
      </c>
      <c r="AL115" s="34">
        <v>8389.6</v>
      </c>
      <c r="AM115" s="34">
        <v>8323.51</v>
      </c>
      <c r="AN115" s="34">
        <v>8723.0763865546305</v>
      </c>
    </row>
    <row r="116" spans="1:40">
      <c r="A116" s="99" t="s">
        <v>501</v>
      </c>
      <c r="B116" s="100">
        <v>9</v>
      </c>
      <c r="C116" s="99" t="s">
        <v>469</v>
      </c>
      <c r="D116" s="99" t="s">
        <v>502</v>
      </c>
      <c r="E116" s="34">
        <v>11457.39</v>
      </c>
      <c r="F116" s="34">
        <v>11866.89</v>
      </c>
      <c r="G116" s="34">
        <v>12807.21</v>
      </c>
      <c r="H116" s="34">
        <v>11833.49</v>
      </c>
      <c r="I116" s="34">
        <v>11589.46</v>
      </c>
      <c r="J116" s="34">
        <v>11014.27</v>
      </c>
      <c r="K116" s="34">
        <v>12231.43</v>
      </c>
      <c r="L116" s="34">
        <v>13434.4</v>
      </c>
      <c r="M116" s="34">
        <v>12497.35</v>
      </c>
      <c r="N116" s="34">
        <v>13071.99</v>
      </c>
      <c r="O116" s="34">
        <v>12616.57</v>
      </c>
      <c r="P116" s="34">
        <v>12123.27</v>
      </c>
      <c r="Q116" s="34">
        <v>12107.95</v>
      </c>
      <c r="R116" s="34">
        <v>13289.48</v>
      </c>
      <c r="S116" s="34">
        <v>13210.86</v>
      </c>
      <c r="T116" s="34">
        <v>13572.93</v>
      </c>
      <c r="U116" s="34">
        <v>14229.85</v>
      </c>
      <c r="V116" s="34">
        <v>15018.61</v>
      </c>
      <c r="W116" s="34">
        <v>14402.61</v>
      </c>
      <c r="X116" s="34">
        <v>13977.02</v>
      </c>
      <c r="Y116" s="34">
        <v>13823.77</v>
      </c>
      <c r="Z116" s="34">
        <v>14146.47</v>
      </c>
      <c r="AA116" s="34">
        <v>14240.38</v>
      </c>
      <c r="AB116" s="34">
        <v>13753.48</v>
      </c>
      <c r="AC116" s="34">
        <v>14908.78</v>
      </c>
      <c r="AD116" s="34">
        <v>15513.66</v>
      </c>
      <c r="AE116" s="34">
        <v>15208.28</v>
      </c>
      <c r="AF116" s="34">
        <v>15548.61</v>
      </c>
      <c r="AG116" s="34">
        <v>16526.990000000002</v>
      </c>
      <c r="AH116" s="34">
        <v>16356.64</v>
      </c>
      <c r="AI116" s="34">
        <v>15274.44</v>
      </c>
      <c r="AJ116" s="34">
        <v>16175.04</v>
      </c>
      <c r="AK116" s="34">
        <v>15306.53</v>
      </c>
      <c r="AL116" s="34">
        <v>16651.54</v>
      </c>
      <c r="AM116" s="34">
        <v>17501.900000000001</v>
      </c>
      <c r="AN116" s="34">
        <v>16668.729294117598</v>
      </c>
    </row>
    <row r="117" spans="1:40">
      <c r="A117" s="99" t="s">
        <v>503</v>
      </c>
      <c r="B117" s="100">
        <v>9</v>
      </c>
      <c r="C117" s="99" t="s">
        <v>469</v>
      </c>
      <c r="D117" s="99" t="s">
        <v>504</v>
      </c>
      <c r="E117" s="34">
        <v>4618.38</v>
      </c>
      <c r="F117" s="34">
        <v>4426.8500000000004</v>
      </c>
      <c r="G117" s="34">
        <v>4465.32</v>
      </c>
      <c r="H117" s="34">
        <v>4759.76</v>
      </c>
      <c r="I117" s="34">
        <v>4149.41</v>
      </c>
      <c r="J117" s="34">
        <v>3890.63</v>
      </c>
      <c r="K117" s="34">
        <v>4110.5</v>
      </c>
      <c r="L117" s="34">
        <v>3348.24</v>
      </c>
      <c r="M117" s="34">
        <v>2997.55</v>
      </c>
      <c r="N117" s="34">
        <v>1939.66</v>
      </c>
      <c r="O117" s="34">
        <v>886.99</v>
      </c>
      <c r="P117" s="34">
        <v>703.76</v>
      </c>
      <c r="Q117" s="34">
        <v>1102.3</v>
      </c>
      <c r="R117" s="34">
        <v>1761.13</v>
      </c>
      <c r="S117" s="34">
        <v>391.99</v>
      </c>
      <c r="T117" s="34">
        <v>-38.659999999999997</v>
      </c>
      <c r="U117" s="34">
        <v>-332.69</v>
      </c>
      <c r="V117" s="34">
        <v>-522.41999999999996</v>
      </c>
      <c r="W117" s="34">
        <v>-1256.97</v>
      </c>
      <c r="X117" s="34">
        <v>-336.34</v>
      </c>
      <c r="Y117" s="34">
        <v>212.34</v>
      </c>
      <c r="Z117" s="34">
        <v>60</v>
      </c>
      <c r="AA117" s="34">
        <v>-556.42999999999995</v>
      </c>
      <c r="AB117" s="34">
        <v>-808.71</v>
      </c>
      <c r="AC117" s="34">
        <v>-1924.18</v>
      </c>
      <c r="AD117" s="34">
        <v>-3566.71</v>
      </c>
      <c r="AE117" s="34">
        <v>-3168.03</v>
      </c>
      <c r="AF117" s="34">
        <v>-3519.16</v>
      </c>
      <c r="AG117" s="34">
        <v>-2485.89</v>
      </c>
      <c r="AH117" s="34">
        <v>-3160.21</v>
      </c>
      <c r="AI117" s="34">
        <v>-2907.45</v>
      </c>
      <c r="AJ117" s="34">
        <v>-3099.77</v>
      </c>
      <c r="AK117" s="34">
        <v>-3594.48</v>
      </c>
      <c r="AL117" s="34">
        <v>-5226.7700000000004</v>
      </c>
      <c r="AM117" s="34">
        <v>-6250.81</v>
      </c>
      <c r="AN117" s="34">
        <v>-5178.8605042016497</v>
      </c>
    </row>
    <row r="118" spans="1:40">
      <c r="A118" s="99" t="s">
        <v>505</v>
      </c>
      <c r="B118" s="100">
        <v>9</v>
      </c>
      <c r="C118" s="99" t="s">
        <v>469</v>
      </c>
      <c r="D118" s="99" t="s">
        <v>506</v>
      </c>
      <c r="E118" s="34">
        <v>11285.69</v>
      </c>
      <c r="F118" s="34">
        <v>9893.1200000000008</v>
      </c>
      <c r="G118" s="34">
        <v>9651.36</v>
      </c>
      <c r="H118" s="34">
        <v>9787.19</v>
      </c>
      <c r="I118" s="34">
        <v>10698.94</v>
      </c>
      <c r="J118" s="34">
        <v>11389.47</v>
      </c>
      <c r="K118" s="34">
        <v>10681.06</v>
      </c>
      <c r="L118" s="34">
        <v>10640.02</v>
      </c>
      <c r="M118" s="34">
        <v>10592.85</v>
      </c>
      <c r="N118" s="34">
        <v>10164.23</v>
      </c>
      <c r="O118" s="34">
        <v>10257.68</v>
      </c>
      <c r="P118" s="34">
        <v>9901.6200000000008</v>
      </c>
      <c r="Q118" s="34">
        <v>9314.26</v>
      </c>
      <c r="R118" s="34">
        <v>8334.66</v>
      </c>
      <c r="S118" s="34">
        <v>7475.76</v>
      </c>
      <c r="T118" s="34">
        <v>7559.87</v>
      </c>
      <c r="U118" s="34">
        <v>7545.86</v>
      </c>
      <c r="V118" s="34">
        <v>7622.17</v>
      </c>
      <c r="W118" s="34">
        <v>7790.43</v>
      </c>
      <c r="X118" s="34">
        <v>8447.76</v>
      </c>
      <c r="Y118" s="34">
        <v>8733.52</v>
      </c>
      <c r="Z118" s="34">
        <v>7149.76</v>
      </c>
      <c r="AA118" s="34">
        <v>5972.7</v>
      </c>
      <c r="AB118" s="34">
        <v>4582.92</v>
      </c>
      <c r="AC118" s="34">
        <v>4431.5</v>
      </c>
      <c r="AD118" s="34">
        <v>4849</v>
      </c>
      <c r="AE118" s="34">
        <v>5259.24</v>
      </c>
      <c r="AF118" s="34">
        <v>6117.55</v>
      </c>
      <c r="AG118" s="34">
        <v>5343.58</v>
      </c>
      <c r="AH118" s="34">
        <v>5873.88</v>
      </c>
      <c r="AI118" s="34">
        <v>6465.3</v>
      </c>
      <c r="AJ118" s="34">
        <v>8103.68</v>
      </c>
      <c r="AK118" s="34">
        <v>7367.31</v>
      </c>
      <c r="AL118" s="34">
        <v>7495.42</v>
      </c>
      <c r="AM118" s="34">
        <v>7727</v>
      </c>
      <c r="AN118" s="34">
        <v>5301.5644369747897</v>
      </c>
    </row>
    <row r="119" spans="1:40">
      <c r="A119" s="99" t="s">
        <v>507</v>
      </c>
      <c r="B119" s="100">
        <v>9</v>
      </c>
      <c r="C119" s="99" t="s">
        <v>469</v>
      </c>
      <c r="D119" s="99" t="s">
        <v>508</v>
      </c>
      <c r="E119" s="34">
        <v>4789.0600000000004</v>
      </c>
      <c r="F119" s="34">
        <v>5461.32</v>
      </c>
      <c r="G119" s="34">
        <v>4376.91</v>
      </c>
      <c r="H119" s="34">
        <v>4570.68</v>
      </c>
      <c r="I119" s="34">
        <v>4839.51</v>
      </c>
      <c r="J119" s="34">
        <v>4600.03</v>
      </c>
      <c r="K119" s="34">
        <v>3861.24</v>
      </c>
      <c r="L119" s="34">
        <v>3312.13</v>
      </c>
      <c r="M119" s="34">
        <v>1797.65</v>
      </c>
      <c r="N119" s="34">
        <v>436.04</v>
      </c>
      <c r="O119" s="34">
        <v>213.61</v>
      </c>
      <c r="P119" s="34">
        <v>-1256.68</v>
      </c>
      <c r="Q119" s="34">
        <v>-972.71</v>
      </c>
      <c r="R119" s="34">
        <v>-1784.67</v>
      </c>
      <c r="S119" s="34">
        <v>-2236.27</v>
      </c>
      <c r="T119" s="34">
        <v>-442.55</v>
      </c>
      <c r="U119" s="34">
        <v>-1225.02</v>
      </c>
      <c r="V119" s="34">
        <v>-758.64</v>
      </c>
      <c r="W119" s="34">
        <v>-1280.44</v>
      </c>
      <c r="X119" s="34">
        <v>-972.62</v>
      </c>
      <c r="Y119" s="34">
        <v>-460.77</v>
      </c>
      <c r="Z119" s="34">
        <v>-362.67</v>
      </c>
      <c r="AA119" s="34">
        <v>426.34</v>
      </c>
      <c r="AB119" s="34">
        <v>1024.18</v>
      </c>
      <c r="AC119" s="34">
        <v>2095.4299999999998</v>
      </c>
      <c r="AD119" s="34">
        <v>2156.7800000000002</v>
      </c>
      <c r="AE119" s="34">
        <v>1426.72</v>
      </c>
      <c r="AF119" s="34">
        <v>2155.5300000000002</v>
      </c>
      <c r="AG119" s="34">
        <v>2051.94</v>
      </c>
      <c r="AH119" s="34">
        <v>2364.75</v>
      </c>
      <c r="AI119" s="34">
        <v>3347.67</v>
      </c>
      <c r="AJ119" s="34">
        <v>1960.63</v>
      </c>
      <c r="AK119" s="34">
        <v>1585.14</v>
      </c>
      <c r="AL119" s="34">
        <v>2135.5300000000002</v>
      </c>
      <c r="AM119" s="34">
        <v>1394.89</v>
      </c>
      <c r="AN119" s="34">
        <v>373.46425210084197</v>
      </c>
    </row>
    <row r="120" spans="1:40">
      <c r="A120" s="99" t="s">
        <v>509</v>
      </c>
      <c r="B120" s="100">
        <v>9</v>
      </c>
      <c r="C120" s="99" t="s">
        <v>469</v>
      </c>
      <c r="D120" s="99" t="s">
        <v>510</v>
      </c>
      <c r="E120" s="34">
        <v>797.24</v>
      </c>
      <c r="F120" s="34">
        <v>711.42</v>
      </c>
      <c r="G120" s="34">
        <v>551.35</v>
      </c>
      <c r="H120" s="34">
        <v>35.590000000000003</v>
      </c>
      <c r="I120" s="34">
        <v>-824.34</v>
      </c>
      <c r="J120" s="34">
        <v>-1435.11</v>
      </c>
      <c r="K120" s="34">
        <v>-2795.7</v>
      </c>
      <c r="L120" s="34">
        <v>-1384.53</v>
      </c>
      <c r="M120" s="34">
        <v>-655.41</v>
      </c>
      <c r="N120" s="34">
        <v>581.15</v>
      </c>
      <c r="O120" s="34">
        <v>1439.95</v>
      </c>
      <c r="P120" s="34">
        <v>2144.13</v>
      </c>
      <c r="Q120" s="34">
        <v>3407.4</v>
      </c>
      <c r="R120" s="34">
        <v>4777.3999999999996</v>
      </c>
      <c r="S120" s="34">
        <v>5357.36</v>
      </c>
      <c r="T120" s="34">
        <v>4454.45</v>
      </c>
      <c r="U120" s="34">
        <v>6058.84</v>
      </c>
      <c r="V120" s="34">
        <v>5602.04</v>
      </c>
      <c r="W120" s="34">
        <v>5425.85</v>
      </c>
      <c r="X120" s="34">
        <v>6351.04</v>
      </c>
      <c r="Y120" s="34">
        <v>5827.17</v>
      </c>
      <c r="Z120" s="34">
        <v>6457.41</v>
      </c>
      <c r="AA120" s="34">
        <v>6987.93</v>
      </c>
      <c r="AB120" s="34">
        <v>6227.02</v>
      </c>
      <c r="AC120" s="34">
        <v>6367.84</v>
      </c>
      <c r="AD120" s="34">
        <v>6774.41</v>
      </c>
      <c r="AE120" s="34">
        <v>7054.77</v>
      </c>
      <c r="AF120" s="34">
        <v>7265.4</v>
      </c>
      <c r="AG120" s="34">
        <v>7642.71</v>
      </c>
      <c r="AH120" s="34">
        <v>6163.7</v>
      </c>
      <c r="AI120" s="34">
        <v>7371.13</v>
      </c>
      <c r="AJ120" s="34">
        <v>8136.96</v>
      </c>
      <c r="AK120" s="34">
        <v>8224.07</v>
      </c>
      <c r="AL120" s="34">
        <v>6956.03</v>
      </c>
      <c r="AM120" s="34">
        <v>5830.15</v>
      </c>
      <c r="AN120" s="34">
        <v>9254.6877815125608</v>
      </c>
    </row>
    <row r="121" spans="1:40">
      <c r="A121" s="99" t="s">
        <v>511</v>
      </c>
      <c r="B121" s="100">
        <v>9</v>
      </c>
      <c r="C121" s="99" t="s">
        <v>469</v>
      </c>
      <c r="D121" s="99" t="s">
        <v>512</v>
      </c>
      <c r="E121" s="34">
        <v>12529.57</v>
      </c>
      <c r="F121" s="34">
        <v>13174.82</v>
      </c>
      <c r="G121" s="34">
        <v>13371.4</v>
      </c>
      <c r="H121" s="34">
        <v>13417.39</v>
      </c>
      <c r="I121" s="34">
        <v>11724.41</v>
      </c>
      <c r="J121" s="34">
        <v>11218.79</v>
      </c>
      <c r="K121" s="34">
        <v>10925.97</v>
      </c>
      <c r="L121" s="34">
        <v>11600.73</v>
      </c>
      <c r="M121" s="34">
        <v>12200.56</v>
      </c>
      <c r="N121" s="34">
        <v>12926.42</v>
      </c>
      <c r="O121" s="34">
        <v>13743.46</v>
      </c>
      <c r="P121" s="34">
        <v>13704.64</v>
      </c>
      <c r="Q121" s="34">
        <v>13910.34</v>
      </c>
      <c r="R121" s="34">
        <v>15237.29</v>
      </c>
      <c r="S121" s="34">
        <v>14600.22</v>
      </c>
      <c r="T121" s="34">
        <v>15815.66</v>
      </c>
      <c r="U121" s="34">
        <v>15084.03</v>
      </c>
      <c r="V121" s="34">
        <v>15217.87</v>
      </c>
      <c r="W121" s="34">
        <v>14682.54</v>
      </c>
      <c r="X121" s="34">
        <v>14121.38</v>
      </c>
      <c r="Y121" s="34">
        <v>14917.55</v>
      </c>
      <c r="Z121" s="34">
        <v>14675.04</v>
      </c>
      <c r="AA121" s="34">
        <v>15705.88</v>
      </c>
      <c r="AB121" s="34">
        <v>16303.23</v>
      </c>
      <c r="AC121" s="34">
        <v>16479.23</v>
      </c>
      <c r="AD121" s="34">
        <v>16927.39</v>
      </c>
      <c r="AE121" s="34">
        <v>16152.3</v>
      </c>
      <c r="AF121" s="34">
        <v>16243.99</v>
      </c>
      <c r="AG121" s="34">
        <v>16482.22</v>
      </c>
      <c r="AH121" s="34">
        <v>14632.26</v>
      </c>
      <c r="AI121" s="34">
        <v>14107.64</v>
      </c>
      <c r="AJ121" s="34">
        <v>14510.03</v>
      </c>
      <c r="AK121" s="34">
        <v>13010.56</v>
      </c>
      <c r="AL121" s="34">
        <v>12058.12</v>
      </c>
      <c r="AM121" s="34">
        <v>12517.03</v>
      </c>
      <c r="AN121" s="34">
        <v>15511.4691932773</v>
      </c>
    </row>
    <row r="122" spans="1:40">
      <c r="A122" s="99" t="s">
        <v>513</v>
      </c>
      <c r="B122" s="100">
        <v>9</v>
      </c>
      <c r="C122" s="99" t="s">
        <v>469</v>
      </c>
      <c r="D122" s="99" t="s">
        <v>514</v>
      </c>
      <c r="E122" s="34">
        <v>2237.46</v>
      </c>
      <c r="F122" s="34">
        <v>3756.27</v>
      </c>
      <c r="G122" s="34">
        <v>2466.4</v>
      </c>
      <c r="H122" s="34">
        <v>3043.86</v>
      </c>
      <c r="I122" s="34">
        <v>3720.86</v>
      </c>
      <c r="J122" s="34">
        <v>3255.85</v>
      </c>
      <c r="K122" s="34">
        <v>4964.93</v>
      </c>
      <c r="L122" s="34">
        <v>5597.46</v>
      </c>
      <c r="M122" s="34">
        <v>4593.55</v>
      </c>
      <c r="N122" s="34">
        <v>5924.07</v>
      </c>
      <c r="O122" s="34">
        <v>6634.71</v>
      </c>
      <c r="P122" s="34">
        <v>5124.3599999999997</v>
      </c>
      <c r="Q122" s="34">
        <v>4007.58</v>
      </c>
      <c r="R122" s="34">
        <v>4121.32</v>
      </c>
      <c r="S122" s="34">
        <v>4446.1099999999997</v>
      </c>
      <c r="T122" s="34">
        <v>2934.63</v>
      </c>
      <c r="U122" s="34">
        <v>3610.33</v>
      </c>
      <c r="V122" s="34">
        <v>3813.24</v>
      </c>
      <c r="W122" s="34">
        <v>3564.98</v>
      </c>
      <c r="X122" s="34">
        <v>3730.1</v>
      </c>
      <c r="Y122" s="34">
        <v>4140.6400000000003</v>
      </c>
      <c r="Z122" s="34">
        <v>4557.05</v>
      </c>
      <c r="AA122" s="34">
        <v>4591.8900000000003</v>
      </c>
      <c r="AB122" s="34">
        <v>4641.18</v>
      </c>
      <c r="AC122" s="34">
        <v>5406.66</v>
      </c>
      <c r="AD122" s="34">
        <v>6548.17</v>
      </c>
      <c r="AE122" s="34">
        <v>6939.64</v>
      </c>
      <c r="AF122" s="34">
        <v>7147.97</v>
      </c>
      <c r="AG122" s="34">
        <v>6397.48</v>
      </c>
      <c r="AH122" s="34">
        <v>6450.84</v>
      </c>
      <c r="AI122" s="34">
        <v>5242.92</v>
      </c>
      <c r="AJ122" s="34">
        <v>4771.97</v>
      </c>
      <c r="AK122" s="34">
        <v>4744.6400000000003</v>
      </c>
      <c r="AL122" s="34">
        <v>6343.6</v>
      </c>
      <c r="AM122" s="34">
        <v>6884.81</v>
      </c>
      <c r="AN122" s="34">
        <v>6205.5009075630196</v>
      </c>
    </row>
    <row r="123" spans="1:40">
      <c r="A123" s="99" t="s">
        <v>515</v>
      </c>
      <c r="B123" s="100">
        <v>9</v>
      </c>
      <c r="C123" s="99" t="s">
        <v>469</v>
      </c>
      <c r="D123" s="99" t="s">
        <v>516</v>
      </c>
      <c r="E123" s="34">
        <v>470.07</v>
      </c>
      <c r="F123" s="34">
        <v>1068.79</v>
      </c>
      <c r="G123" s="34">
        <v>1978.46</v>
      </c>
      <c r="H123" s="34">
        <v>2527.16</v>
      </c>
      <c r="I123" s="34">
        <v>2421.91</v>
      </c>
      <c r="J123" s="34">
        <v>2034.84</v>
      </c>
      <c r="K123" s="34">
        <v>1802.62</v>
      </c>
      <c r="L123" s="34">
        <v>844.75</v>
      </c>
      <c r="M123" s="34">
        <v>191.64</v>
      </c>
      <c r="N123" s="34">
        <v>-1056.99</v>
      </c>
      <c r="O123" s="34">
        <v>-391.04</v>
      </c>
      <c r="P123" s="34">
        <v>-74.09</v>
      </c>
      <c r="Q123" s="34">
        <v>-254.25</v>
      </c>
      <c r="R123" s="34">
        <v>101.32</v>
      </c>
      <c r="S123" s="34">
        <v>-833.08</v>
      </c>
      <c r="T123" s="34">
        <v>-629.28</v>
      </c>
      <c r="U123" s="34">
        <v>-278.76</v>
      </c>
      <c r="V123" s="34">
        <v>-69.37</v>
      </c>
      <c r="W123" s="34">
        <v>-175.15</v>
      </c>
      <c r="X123" s="34">
        <v>-462.96</v>
      </c>
      <c r="Y123" s="34">
        <v>-753.53</v>
      </c>
      <c r="Z123" s="34">
        <v>1030.26</v>
      </c>
      <c r="AA123" s="34">
        <v>781.72</v>
      </c>
      <c r="AB123" s="34">
        <v>879.38</v>
      </c>
      <c r="AC123" s="34">
        <v>1807.02</v>
      </c>
      <c r="AD123" s="34">
        <v>2236.4899999999998</v>
      </c>
      <c r="AE123" s="34">
        <v>2766.83</v>
      </c>
      <c r="AF123" s="34">
        <v>3316.54</v>
      </c>
      <c r="AG123" s="34">
        <v>2736.16</v>
      </c>
      <c r="AH123" s="34">
        <v>2804.75</v>
      </c>
      <c r="AI123" s="34">
        <v>2995</v>
      </c>
      <c r="AJ123" s="34">
        <v>2181.9499999999998</v>
      </c>
      <c r="AK123" s="34">
        <v>1603.67</v>
      </c>
      <c r="AL123" s="34">
        <v>2411.83</v>
      </c>
      <c r="AM123" s="34">
        <v>3381.2</v>
      </c>
      <c r="AN123" s="34">
        <v>2095.6865378151301</v>
      </c>
    </row>
    <row r="124" spans="1:40">
      <c r="A124" s="99" t="s">
        <v>517</v>
      </c>
      <c r="B124" s="100">
        <v>9</v>
      </c>
      <c r="C124" s="99" t="s">
        <v>469</v>
      </c>
      <c r="D124" s="99" t="s">
        <v>518</v>
      </c>
      <c r="E124" s="34">
        <v>10258.870000000001</v>
      </c>
      <c r="F124" s="34">
        <v>10723.26</v>
      </c>
      <c r="G124" s="34">
        <v>11004.71</v>
      </c>
      <c r="H124" s="34">
        <v>9804.16</v>
      </c>
      <c r="I124" s="34">
        <v>11298.98</v>
      </c>
      <c r="J124" s="34">
        <v>10426.27</v>
      </c>
      <c r="K124" s="34">
        <v>10583</v>
      </c>
      <c r="L124" s="34">
        <v>10470.76</v>
      </c>
      <c r="M124" s="34">
        <v>11408.76</v>
      </c>
      <c r="N124" s="34">
        <v>11284.2</v>
      </c>
      <c r="O124" s="34">
        <v>11228.32</v>
      </c>
      <c r="P124" s="34">
        <v>10731.56</v>
      </c>
      <c r="Q124" s="34">
        <v>10961.92</v>
      </c>
      <c r="R124" s="34">
        <v>9175.77</v>
      </c>
      <c r="S124" s="34">
        <v>8952.43</v>
      </c>
      <c r="T124" s="34">
        <v>7915.02</v>
      </c>
      <c r="U124" s="34">
        <v>7349.13</v>
      </c>
      <c r="V124" s="34">
        <v>8011.28</v>
      </c>
      <c r="W124" s="34">
        <v>7558.86</v>
      </c>
      <c r="X124" s="34">
        <v>6882.49</v>
      </c>
      <c r="Y124" s="34">
        <v>7187.21</v>
      </c>
      <c r="Z124" s="34">
        <v>7466.09</v>
      </c>
      <c r="AA124" s="34">
        <v>9141.7099999999991</v>
      </c>
      <c r="AB124" s="34">
        <v>9614.1200000000008</v>
      </c>
      <c r="AC124" s="34">
        <v>11016.9</v>
      </c>
      <c r="AD124" s="34">
        <v>11061</v>
      </c>
      <c r="AE124" s="34">
        <v>11016.59</v>
      </c>
      <c r="AF124" s="34">
        <v>11252.18</v>
      </c>
      <c r="AG124" s="34">
        <v>10349.209999999999</v>
      </c>
      <c r="AH124" s="34">
        <v>10333.530000000001</v>
      </c>
      <c r="AI124" s="34">
        <v>8756.5</v>
      </c>
      <c r="AJ124" s="34">
        <v>9185.4500000000007</v>
      </c>
      <c r="AK124" s="34">
        <v>7758.22</v>
      </c>
      <c r="AL124" s="34">
        <v>8391.27</v>
      </c>
      <c r="AM124" s="34">
        <v>8642.25</v>
      </c>
      <c r="AN124" s="34">
        <v>8688.1233781512492</v>
      </c>
    </row>
    <row r="125" spans="1:40">
      <c r="A125" s="99" t="s">
        <v>519</v>
      </c>
      <c r="B125" s="100">
        <v>9</v>
      </c>
      <c r="C125" s="99" t="s">
        <v>469</v>
      </c>
      <c r="D125" s="99" t="s">
        <v>520</v>
      </c>
      <c r="E125" s="34">
        <v>8568.9</v>
      </c>
      <c r="F125" s="34">
        <v>9017.7099999999991</v>
      </c>
      <c r="G125" s="34">
        <v>8450.81</v>
      </c>
      <c r="H125" s="34">
        <v>8975.51</v>
      </c>
      <c r="I125" s="34">
        <v>8592.8799999999992</v>
      </c>
      <c r="J125" s="34">
        <v>7967.9</v>
      </c>
      <c r="K125" s="34">
        <v>8476.4599999999991</v>
      </c>
      <c r="L125" s="34">
        <v>8340.4699999999993</v>
      </c>
      <c r="M125" s="34">
        <v>7961.43</v>
      </c>
      <c r="N125" s="34">
        <v>7532.39</v>
      </c>
      <c r="O125" s="34">
        <v>6226.15</v>
      </c>
      <c r="P125" s="34">
        <v>7581.46</v>
      </c>
      <c r="Q125" s="34">
        <v>6910.61</v>
      </c>
      <c r="R125" s="34">
        <v>5414.97</v>
      </c>
      <c r="S125" s="34">
        <v>6346.25</v>
      </c>
      <c r="T125" s="34">
        <v>6713.79</v>
      </c>
      <c r="U125" s="34">
        <v>5956.14</v>
      </c>
      <c r="V125" s="34">
        <v>4951.76</v>
      </c>
      <c r="W125" s="34">
        <v>6604.04</v>
      </c>
      <c r="X125" s="34">
        <v>5416.83</v>
      </c>
      <c r="Y125" s="34">
        <v>4206.5600000000004</v>
      </c>
      <c r="Z125" s="34">
        <v>5864.9</v>
      </c>
      <c r="AA125" s="34">
        <v>6618.24</v>
      </c>
      <c r="AB125" s="34">
        <v>5835.27</v>
      </c>
      <c r="AC125" s="34">
        <v>5769.21</v>
      </c>
      <c r="AD125" s="34">
        <v>7015.76</v>
      </c>
      <c r="AE125" s="34">
        <v>6716.59</v>
      </c>
      <c r="AF125" s="34">
        <v>7869.14</v>
      </c>
      <c r="AG125" s="34">
        <v>7810</v>
      </c>
      <c r="AH125" s="34">
        <v>8368.18</v>
      </c>
      <c r="AI125" s="34">
        <v>9823.8700000000008</v>
      </c>
      <c r="AJ125" s="34">
        <v>11038.46</v>
      </c>
      <c r="AK125" s="34">
        <v>10694.7</v>
      </c>
      <c r="AL125" s="34">
        <v>10629.49</v>
      </c>
      <c r="AM125" s="34">
        <v>10619.62</v>
      </c>
      <c r="AN125" s="34">
        <v>8046.7357142857099</v>
      </c>
    </row>
    <row r="126" spans="1:40">
      <c r="A126" s="99" t="s">
        <v>521</v>
      </c>
      <c r="B126" s="100">
        <v>9</v>
      </c>
      <c r="C126" s="99" t="s">
        <v>469</v>
      </c>
      <c r="D126" s="99" t="s">
        <v>522</v>
      </c>
      <c r="E126" s="34">
        <v>7228.39</v>
      </c>
      <c r="F126" s="34">
        <v>8529.56</v>
      </c>
      <c r="G126" s="34">
        <v>8278.56</v>
      </c>
      <c r="H126" s="34">
        <v>8761.35</v>
      </c>
      <c r="I126" s="34">
        <v>8896.23</v>
      </c>
      <c r="J126" s="34">
        <v>10366.209999999999</v>
      </c>
      <c r="K126" s="34">
        <v>11233.71</v>
      </c>
      <c r="L126" s="34">
        <v>9755.9599999999991</v>
      </c>
      <c r="M126" s="34">
        <v>10158.09</v>
      </c>
      <c r="N126" s="34">
        <v>10936.15</v>
      </c>
      <c r="O126" s="34">
        <v>9199.89</v>
      </c>
      <c r="P126" s="34">
        <v>9244.44</v>
      </c>
      <c r="Q126" s="34">
        <v>10733.08</v>
      </c>
      <c r="R126" s="34">
        <v>10626.45</v>
      </c>
      <c r="S126" s="34">
        <v>10784.9</v>
      </c>
      <c r="T126" s="34">
        <v>9506.6299999999992</v>
      </c>
      <c r="U126" s="34">
        <v>9419.42</v>
      </c>
      <c r="V126" s="34">
        <v>8220.98</v>
      </c>
      <c r="W126" s="34">
        <v>8826.9500000000007</v>
      </c>
      <c r="X126" s="34">
        <v>10337.719999999999</v>
      </c>
      <c r="Y126" s="34">
        <v>10124.85</v>
      </c>
      <c r="Z126" s="34">
        <v>10921.41</v>
      </c>
      <c r="AA126" s="34">
        <v>9550.0300000000007</v>
      </c>
      <c r="AB126" s="34">
        <v>9007.0400000000009</v>
      </c>
      <c r="AC126" s="34">
        <v>8436.61</v>
      </c>
      <c r="AD126" s="34">
        <v>6958.26</v>
      </c>
      <c r="AE126" s="34">
        <v>6990.29</v>
      </c>
      <c r="AF126" s="34">
        <v>6946.35</v>
      </c>
      <c r="AG126" s="34">
        <v>8246.27</v>
      </c>
      <c r="AH126" s="34">
        <v>8557.93</v>
      </c>
      <c r="AI126" s="34">
        <v>7409.7</v>
      </c>
      <c r="AJ126" s="34">
        <v>7478.81</v>
      </c>
      <c r="AK126" s="34">
        <v>7779.37</v>
      </c>
      <c r="AL126" s="34">
        <v>7964.15</v>
      </c>
      <c r="AM126" s="34">
        <v>8894.09</v>
      </c>
      <c r="AN126" s="34">
        <v>8125.3138487394999</v>
      </c>
    </row>
    <row r="127" spans="1:40">
      <c r="A127" s="99" t="s">
        <v>523</v>
      </c>
      <c r="B127" s="100">
        <v>9</v>
      </c>
      <c r="C127" s="99" t="s">
        <v>469</v>
      </c>
      <c r="D127" s="99" t="s">
        <v>524</v>
      </c>
      <c r="E127" s="34">
        <v>9197.85</v>
      </c>
      <c r="F127" s="34">
        <v>7688.26</v>
      </c>
      <c r="G127" s="34">
        <v>8816.9500000000007</v>
      </c>
      <c r="H127" s="34">
        <v>8297.31</v>
      </c>
      <c r="I127" s="34">
        <v>7118.6</v>
      </c>
      <c r="J127" s="34">
        <v>8052.96</v>
      </c>
      <c r="K127" s="34">
        <v>9496.2199999999993</v>
      </c>
      <c r="L127" s="34">
        <v>8856.98</v>
      </c>
      <c r="M127" s="34">
        <v>10047.450000000001</v>
      </c>
      <c r="N127" s="34">
        <v>11117.23</v>
      </c>
      <c r="O127" s="34">
        <v>11114.87</v>
      </c>
      <c r="P127" s="34">
        <v>12426.11</v>
      </c>
      <c r="Q127" s="34">
        <v>11524.98</v>
      </c>
      <c r="R127" s="34">
        <v>12109.26</v>
      </c>
      <c r="S127" s="34">
        <v>12796.96</v>
      </c>
      <c r="T127" s="34">
        <v>13339.81</v>
      </c>
      <c r="U127" s="34">
        <v>14321.81</v>
      </c>
      <c r="V127" s="34">
        <v>12797.12</v>
      </c>
      <c r="W127" s="34">
        <v>11618.28</v>
      </c>
      <c r="X127" s="34">
        <v>13032.87</v>
      </c>
      <c r="Y127" s="34">
        <v>13931.39</v>
      </c>
      <c r="Z127" s="34">
        <v>12978.25</v>
      </c>
      <c r="AA127" s="34">
        <v>12914.06</v>
      </c>
      <c r="AB127" s="34">
        <v>13879.36</v>
      </c>
      <c r="AC127" s="34">
        <v>13411.12</v>
      </c>
      <c r="AD127" s="34">
        <v>13688.66</v>
      </c>
      <c r="AE127" s="34">
        <v>13038.75</v>
      </c>
      <c r="AF127" s="34">
        <v>11596.55</v>
      </c>
      <c r="AG127" s="34">
        <v>12389.35</v>
      </c>
      <c r="AH127" s="34">
        <v>11544.33</v>
      </c>
      <c r="AI127" s="34">
        <v>10449.48</v>
      </c>
      <c r="AJ127" s="34">
        <v>10227.530000000001</v>
      </c>
      <c r="AK127" s="34">
        <v>10186.549999999999</v>
      </c>
      <c r="AL127" s="34">
        <v>9807.6200000000008</v>
      </c>
      <c r="AM127" s="34">
        <v>10196.98</v>
      </c>
      <c r="AN127" s="34">
        <v>12899.5339327731</v>
      </c>
    </row>
    <row r="128" spans="1:40">
      <c r="A128" s="99" t="s">
        <v>525</v>
      </c>
      <c r="B128" s="100">
        <v>9</v>
      </c>
      <c r="C128" s="99" t="s">
        <v>469</v>
      </c>
      <c r="D128" s="99" t="s">
        <v>526</v>
      </c>
      <c r="E128" s="34">
        <v>7920.7</v>
      </c>
      <c r="F128" s="34">
        <v>7893.26</v>
      </c>
      <c r="G128" s="34">
        <v>7274.75</v>
      </c>
      <c r="H128" s="34">
        <v>6632.51</v>
      </c>
      <c r="I128" s="34">
        <v>6793.56</v>
      </c>
      <c r="J128" s="34">
        <v>7014.99</v>
      </c>
      <c r="K128" s="34">
        <v>6735.77</v>
      </c>
      <c r="L128" s="34">
        <v>6907.94</v>
      </c>
      <c r="M128" s="34">
        <v>8403.76</v>
      </c>
      <c r="N128" s="34">
        <v>8104.91</v>
      </c>
      <c r="O128" s="34">
        <v>9741.1299999999992</v>
      </c>
      <c r="P128" s="34">
        <v>9742.0400000000009</v>
      </c>
      <c r="Q128" s="34">
        <v>9129.0400000000009</v>
      </c>
      <c r="R128" s="34">
        <v>9755.2199999999993</v>
      </c>
      <c r="S128" s="34">
        <v>9610.2999999999993</v>
      </c>
      <c r="T128" s="34">
        <v>10189.18</v>
      </c>
      <c r="U128" s="34">
        <v>10162.719999999999</v>
      </c>
      <c r="V128" s="34">
        <v>9020.2000000000007</v>
      </c>
      <c r="W128" s="34">
        <v>8198.1200000000008</v>
      </c>
      <c r="X128" s="34">
        <v>8283</v>
      </c>
      <c r="Y128" s="34">
        <v>9008.86</v>
      </c>
      <c r="Z128" s="34">
        <v>9144.7199999999993</v>
      </c>
      <c r="AA128" s="34">
        <v>8772.6299999999992</v>
      </c>
      <c r="AB128" s="34">
        <v>9150.23</v>
      </c>
      <c r="AC128" s="34">
        <v>8033.94</v>
      </c>
      <c r="AD128" s="34">
        <v>6234.31</v>
      </c>
      <c r="AE128" s="34">
        <v>7012.4</v>
      </c>
      <c r="AF128" s="34">
        <v>6617.45</v>
      </c>
      <c r="AG128" s="34">
        <v>7345.69</v>
      </c>
      <c r="AH128" s="34">
        <v>7097.35</v>
      </c>
      <c r="AI128" s="34">
        <v>6299.77</v>
      </c>
      <c r="AJ128" s="34">
        <v>4949.7299999999996</v>
      </c>
      <c r="AK128" s="34">
        <v>4313.26</v>
      </c>
      <c r="AL128" s="34">
        <v>4834.82</v>
      </c>
      <c r="AM128" s="34">
        <v>4739.1000000000004</v>
      </c>
      <c r="AN128" s="34">
        <v>6598.1070924369697</v>
      </c>
    </row>
    <row r="129" spans="1:40">
      <c r="A129" s="101"/>
      <c r="B129" s="100"/>
      <c r="C129" s="103" t="s">
        <v>527</v>
      </c>
      <c r="D129" s="101"/>
      <c r="E129" s="35">
        <f>SUBTOTAL(9,E100:E128)</f>
        <v>185864.75000000003</v>
      </c>
      <c r="F129" s="35">
        <f>SUBTOTAL(9,F100:F128)</f>
        <v>197096.08000000005</v>
      </c>
      <c r="G129" s="35">
        <f>SUBTOTAL(9,G100:G128)</f>
        <v>197560.58999999997</v>
      </c>
      <c r="H129" s="35">
        <f>SUBTOTAL(9,H100:H128)</f>
        <v>193447.42</v>
      </c>
      <c r="I129" s="35">
        <f>SUBTOTAL(9,I100:I128)</f>
        <v>194230.29000000004</v>
      </c>
      <c r="J129" s="35">
        <f>SUBTOTAL(9,J100:J128)</f>
        <v>191380.09999999998</v>
      </c>
      <c r="K129" s="35">
        <f>SUBTOTAL(9,K100:K128)</f>
        <v>193119.06999999995</v>
      </c>
      <c r="L129" s="35">
        <f>SUBTOTAL(9,L100:L128)</f>
        <v>195826.03000000003</v>
      </c>
      <c r="M129" s="35">
        <f>SUBTOTAL(9,M100:M128)</f>
        <v>199069.07000000004</v>
      </c>
      <c r="N129" s="35">
        <f>SUBTOTAL(9,N100:N128)</f>
        <v>199518.6700000001</v>
      </c>
      <c r="O129" s="35">
        <f>SUBTOTAL(9,O100:O128)</f>
        <v>200542.71999999997</v>
      </c>
      <c r="P129" s="35">
        <f>SUBTOTAL(9,P100:P128)</f>
        <v>199414.1</v>
      </c>
      <c r="Q129" s="35">
        <f>SUBTOTAL(9,Q100:Q128)</f>
        <v>199017.75999999998</v>
      </c>
      <c r="R129" s="35">
        <f>SUBTOTAL(9,R100:R128)</f>
        <v>195670.59000000003</v>
      </c>
      <c r="S129" s="35">
        <f>SUBTOTAL(9,S100:S128)</f>
        <v>195071.74999999994</v>
      </c>
      <c r="T129" s="35">
        <f>SUBTOTAL(9,T100:T128)</f>
        <v>199313.28999999998</v>
      </c>
      <c r="U129" s="35">
        <f>SUBTOTAL(9,U100:U128)</f>
        <v>195504.44</v>
      </c>
      <c r="V129" s="35">
        <f>SUBTOTAL(9,V100:V128)</f>
        <v>192551.01000000004</v>
      </c>
      <c r="W129" s="35">
        <f>SUBTOTAL(9,W100:W128)</f>
        <v>187110.04</v>
      </c>
      <c r="X129" s="35">
        <f>SUBTOTAL(9,X100:X128)</f>
        <v>195707.46000000002</v>
      </c>
      <c r="Y129" s="35">
        <f>SUBTOTAL(9,Y100:Y128)</f>
        <v>196036.56</v>
      </c>
      <c r="Z129" s="35">
        <f>SUBTOTAL(9,Z100:Z128)</f>
        <v>202499.92999999996</v>
      </c>
      <c r="AA129" s="35">
        <f>SUBTOTAL(9,AA100:AA128)</f>
        <v>211563.69999999998</v>
      </c>
      <c r="AB129" s="35">
        <f>SUBTOTAL(9,AB100:AB128)</f>
        <v>211421.68000000002</v>
      </c>
      <c r="AC129" s="35">
        <f>SUBTOTAL(9,AC100:AC128)</f>
        <v>212650.37999999995</v>
      </c>
      <c r="AD129" s="35">
        <f>SUBTOTAL(9,AD100:AD128)</f>
        <v>212890.95000000007</v>
      </c>
      <c r="AE129" s="35">
        <f>SUBTOTAL(9,AE100:AE128)</f>
        <v>207851.46</v>
      </c>
      <c r="AF129" s="35">
        <f>SUBTOTAL(9,AF100:AF128)</f>
        <v>210006.55</v>
      </c>
      <c r="AG129" s="35">
        <f>SUBTOTAL(9,AG100:AG128)</f>
        <v>216747.50999999998</v>
      </c>
      <c r="AH129" s="35">
        <f>SUBTOTAL(9,AH100:AH128)</f>
        <v>210327.90999999997</v>
      </c>
      <c r="AI129" s="35">
        <f>SUBTOTAL(9,AI100:AI128)</f>
        <v>204726.53000000006</v>
      </c>
      <c r="AJ129" s="35">
        <f>SUBTOTAL(9,AJ100:AJ128)</f>
        <v>208853.45000000004</v>
      </c>
      <c r="AK129" s="35">
        <f>SUBTOTAL(9,AK100:AK128)</f>
        <v>195827.08000000005</v>
      </c>
      <c r="AL129" s="35">
        <f>SUBTOTAL(9,AL100:AL128)</f>
        <v>200016.86</v>
      </c>
      <c r="AM129" s="35">
        <f>SUBTOTAL(9,AM100:AM128)</f>
        <v>202346.00000000003</v>
      </c>
      <c r="AN129" s="35">
        <f>SUBTOTAL(9,AN100:AN128)</f>
        <v>208891.0390588234</v>
      </c>
    </row>
    <row r="130" spans="1:40">
      <c r="A130" s="99" t="s">
        <v>528</v>
      </c>
      <c r="B130" s="100">
        <v>10</v>
      </c>
      <c r="C130" s="99" t="s">
        <v>529</v>
      </c>
      <c r="D130" s="99" t="s">
        <v>530</v>
      </c>
      <c r="E130" s="34">
        <v>262.99</v>
      </c>
      <c r="F130" s="34">
        <v>1281.44</v>
      </c>
      <c r="G130" s="34">
        <v>1023.25</v>
      </c>
      <c r="H130" s="34">
        <v>544.13</v>
      </c>
      <c r="I130" s="34">
        <v>594.55999999999995</v>
      </c>
      <c r="J130" s="34">
        <v>131.82</v>
      </c>
      <c r="K130" s="34">
        <v>395.39</v>
      </c>
      <c r="L130" s="34">
        <v>440.11</v>
      </c>
      <c r="M130" s="34">
        <v>-40.590000000000003</v>
      </c>
      <c r="N130" s="34">
        <v>374.72</v>
      </c>
      <c r="O130" s="34">
        <v>358.02</v>
      </c>
      <c r="P130" s="34">
        <v>447.03</v>
      </c>
      <c r="Q130" s="34">
        <v>224.79</v>
      </c>
      <c r="R130" s="34">
        <v>1270.5999999999999</v>
      </c>
      <c r="S130" s="34">
        <v>2489.71</v>
      </c>
      <c r="T130" s="34">
        <v>2722.09</v>
      </c>
      <c r="U130" s="34">
        <v>3354.71</v>
      </c>
      <c r="V130" s="34">
        <v>4511.8</v>
      </c>
      <c r="W130" s="34">
        <v>5715.16</v>
      </c>
      <c r="X130" s="34">
        <v>4448.32</v>
      </c>
      <c r="Y130" s="34">
        <v>4565.1899999999996</v>
      </c>
      <c r="Z130" s="34">
        <v>3849.67</v>
      </c>
      <c r="AA130" s="34">
        <v>4317.59</v>
      </c>
      <c r="AB130" s="34">
        <v>4509.22</v>
      </c>
      <c r="AC130" s="34">
        <v>3810.64</v>
      </c>
      <c r="AD130" s="34">
        <v>4177.24</v>
      </c>
      <c r="AE130" s="34">
        <v>3958.57</v>
      </c>
      <c r="AF130" s="34">
        <v>3572.42</v>
      </c>
      <c r="AG130" s="34">
        <v>3989.37</v>
      </c>
      <c r="AH130" s="34">
        <v>5158.75</v>
      </c>
      <c r="AI130" s="34">
        <v>4510.18</v>
      </c>
      <c r="AJ130" s="34">
        <v>6327.61</v>
      </c>
      <c r="AK130" s="34">
        <v>6721.81</v>
      </c>
      <c r="AL130" s="34">
        <v>7134.22</v>
      </c>
      <c r="AM130" s="34">
        <v>6511.3</v>
      </c>
      <c r="AN130" s="34">
        <v>6522.3431092437004</v>
      </c>
    </row>
    <row r="131" spans="1:40">
      <c r="A131" s="99" t="s">
        <v>531</v>
      </c>
      <c r="B131" s="100">
        <v>10</v>
      </c>
      <c r="C131" s="99" t="s">
        <v>529</v>
      </c>
      <c r="D131" s="99" t="s">
        <v>532</v>
      </c>
      <c r="E131" s="34">
        <v>467.73</v>
      </c>
      <c r="F131" s="34">
        <v>351.14</v>
      </c>
      <c r="G131" s="34">
        <v>1117.27</v>
      </c>
      <c r="H131" s="34">
        <v>700.81</v>
      </c>
      <c r="I131" s="34">
        <v>396.46</v>
      </c>
      <c r="J131" s="34">
        <v>1700.46</v>
      </c>
      <c r="K131" s="34">
        <v>752.76</v>
      </c>
      <c r="L131" s="34">
        <v>1514.8</v>
      </c>
      <c r="M131" s="34">
        <v>1654.11</v>
      </c>
      <c r="N131" s="34">
        <v>1057.58</v>
      </c>
      <c r="O131" s="34">
        <v>936.11</v>
      </c>
      <c r="P131" s="34">
        <v>1205.6300000000001</v>
      </c>
      <c r="Q131" s="34">
        <v>113.67</v>
      </c>
      <c r="R131" s="34">
        <v>-930.93</v>
      </c>
      <c r="S131" s="34">
        <v>-1427.46</v>
      </c>
      <c r="T131" s="34">
        <v>-1875.32</v>
      </c>
      <c r="U131" s="34">
        <v>-535.45000000000005</v>
      </c>
      <c r="V131" s="34">
        <v>-631.26</v>
      </c>
      <c r="W131" s="34">
        <v>-1367.09</v>
      </c>
      <c r="X131" s="34">
        <v>-1189.72</v>
      </c>
      <c r="Y131" s="34">
        <v>-1865.75</v>
      </c>
      <c r="Z131" s="34">
        <v>82.59</v>
      </c>
      <c r="AA131" s="34">
        <v>-26.4</v>
      </c>
      <c r="AB131" s="34">
        <v>200.61</v>
      </c>
      <c r="AC131" s="34">
        <v>517.72</v>
      </c>
      <c r="AD131" s="34">
        <v>216.64</v>
      </c>
      <c r="AE131" s="34">
        <v>135.81</v>
      </c>
      <c r="AF131" s="34">
        <v>1859.99</v>
      </c>
      <c r="AG131" s="34">
        <v>2066.06</v>
      </c>
      <c r="AH131" s="34">
        <v>1904.07</v>
      </c>
      <c r="AI131" s="34">
        <v>1849.32</v>
      </c>
      <c r="AJ131" s="34">
        <v>3555.63</v>
      </c>
      <c r="AK131" s="34">
        <v>4112.45</v>
      </c>
      <c r="AL131" s="34">
        <v>3931.44</v>
      </c>
      <c r="AM131" s="34">
        <v>2423.7399999999998</v>
      </c>
      <c r="AN131" s="34">
        <v>1660.9131764705901</v>
      </c>
    </row>
    <row r="132" spans="1:40">
      <c r="A132" s="99" t="s">
        <v>533</v>
      </c>
      <c r="B132" s="100">
        <v>10</v>
      </c>
      <c r="C132" s="99" t="s">
        <v>529</v>
      </c>
      <c r="D132" s="99" t="s">
        <v>534</v>
      </c>
      <c r="E132" s="34">
        <v>320.31</v>
      </c>
      <c r="F132" s="34">
        <v>-1277.83</v>
      </c>
      <c r="G132" s="34">
        <v>-2725.99</v>
      </c>
      <c r="H132" s="34">
        <v>-3725.85</v>
      </c>
      <c r="I132" s="34">
        <v>-3935.56</v>
      </c>
      <c r="J132" s="34">
        <v>-3113.15</v>
      </c>
      <c r="K132" s="34">
        <v>-2717.29</v>
      </c>
      <c r="L132" s="34">
        <v>-1747.15</v>
      </c>
      <c r="M132" s="34">
        <v>-3350.63</v>
      </c>
      <c r="N132" s="34">
        <v>-1597.93</v>
      </c>
      <c r="O132" s="34">
        <v>-978.47</v>
      </c>
      <c r="P132" s="34">
        <v>-1256.3900000000001</v>
      </c>
      <c r="Q132" s="34">
        <v>-398.87</v>
      </c>
      <c r="R132" s="34">
        <v>-1438.02</v>
      </c>
      <c r="S132" s="34">
        <v>-1705.86</v>
      </c>
      <c r="T132" s="34">
        <v>-1965.62</v>
      </c>
      <c r="U132" s="34">
        <v>-695.3</v>
      </c>
      <c r="V132" s="34">
        <v>-2060.71</v>
      </c>
      <c r="W132" s="34">
        <v>-1652.84</v>
      </c>
      <c r="X132" s="34">
        <v>-1176.9000000000001</v>
      </c>
      <c r="Y132" s="34">
        <v>-799.86</v>
      </c>
      <c r="Z132" s="34">
        <v>-1895.58</v>
      </c>
      <c r="AA132" s="34">
        <v>-1821.19</v>
      </c>
      <c r="AB132" s="34">
        <v>-1536.22</v>
      </c>
      <c r="AC132" s="34">
        <v>-1392.36</v>
      </c>
      <c r="AD132" s="34">
        <v>-355.59</v>
      </c>
      <c r="AE132" s="34">
        <v>-328.65</v>
      </c>
      <c r="AF132" s="34">
        <v>-890.43</v>
      </c>
      <c r="AG132" s="34">
        <v>-1842.89</v>
      </c>
      <c r="AH132" s="34">
        <v>-1438.72</v>
      </c>
      <c r="AI132" s="34">
        <v>-1081.25</v>
      </c>
      <c r="AJ132" s="34">
        <v>125.17</v>
      </c>
      <c r="AK132" s="34">
        <v>479.27</v>
      </c>
      <c r="AL132" s="34">
        <v>1352.18</v>
      </c>
      <c r="AM132" s="34">
        <v>1118.82</v>
      </c>
      <c r="AN132" s="34">
        <v>-46.4829915966397</v>
      </c>
    </row>
    <row r="133" spans="1:40">
      <c r="A133" s="99" t="s">
        <v>535</v>
      </c>
      <c r="B133" s="100">
        <v>10</v>
      </c>
      <c r="C133" s="99" t="s">
        <v>529</v>
      </c>
      <c r="D133" s="99" t="s">
        <v>536</v>
      </c>
      <c r="E133" s="34">
        <v>497.67</v>
      </c>
      <c r="F133" s="34">
        <v>1355.7</v>
      </c>
      <c r="G133" s="34">
        <v>2456.23</v>
      </c>
      <c r="H133" s="34">
        <v>1345.64</v>
      </c>
      <c r="I133" s="34">
        <v>2793.07</v>
      </c>
      <c r="J133" s="34">
        <v>2262.9499999999998</v>
      </c>
      <c r="K133" s="34">
        <v>2642.92</v>
      </c>
      <c r="L133" s="34">
        <v>3363.25</v>
      </c>
      <c r="M133" s="34">
        <v>3634.4</v>
      </c>
      <c r="N133" s="34">
        <v>2914.04</v>
      </c>
      <c r="O133" s="34">
        <v>3075.36</v>
      </c>
      <c r="P133" s="34">
        <v>4118.57</v>
      </c>
      <c r="Q133" s="34">
        <v>4112.26</v>
      </c>
      <c r="R133" s="34">
        <v>4115.88</v>
      </c>
      <c r="S133" s="34">
        <v>4838.9799999999996</v>
      </c>
      <c r="T133" s="34">
        <v>5234.21</v>
      </c>
      <c r="U133" s="34">
        <v>4812.1499999999996</v>
      </c>
      <c r="V133" s="34">
        <v>6001.61</v>
      </c>
      <c r="W133" s="34">
        <v>5862.75</v>
      </c>
      <c r="X133" s="34">
        <v>7670.43</v>
      </c>
      <c r="Y133" s="34">
        <v>6985.57</v>
      </c>
      <c r="Z133" s="34">
        <v>6011.54</v>
      </c>
      <c r="AA133" s="34">
        <v>6834.21</v>
      </c>
      <c r="AB133" s="34">
        <v>6436.92</v>
      </c>
      <c r="AC133" s="34">
        <v>6004.45</v>
      </c>
      <c r="AD133" s="34">
        <v>6808.7</v>
      </c>
      <c r="AE133" s="34">
        <v>6410.86</v>
      </c>
      <c r="AF133" s="34">
        <v>6013.89</v>
      </c>
      <c r="AG133" s="34">
        <v>5173.87</v>
      </c>
      <c r="AH133" s="34">
        <v>4676.57</v>
      </c>
      <c r="AI133" s="34">
        <v>4603.91</v>
      </c>
      <c r="AJ133" s="34">
        <v>4314.93</v>
      </c>
      <c r="AK133" s="34">
        <v>4478.6899999999996</v>
      </c>
      <c r="AL133" s="34">
        <v>5652.87</v>
      </c>
      <c r="AM133" s="34">
        <v>4964.49</v>
      </c>
      <c r="AN133" s="34">
        <v>6784.6079327731104</v>
      </c>
    </row>
    <row r="134" spans="1:40">
      <c r="A134" s="99" t="s">
        <v>537</v>
      </c>
      <c r="B134" s="100">
        <v>10</v>
      </c>
      <c r="C134" s="99" t="s">
        <v>529</v>
      </c>
      <c r="D134" s="99" t="s">
        <v>538</v>
      </c>
      <c r="E134" s="34">
        <v>470.65</v>
      </c>
      <c r="F134" s="34">
        <v>844.12</v>
      </c>
      <c r="G134" s="34">
        <v>1461.59</v>
      </c>
      <c r="H134" s="34">
        <v>-346.36</v>
      </c>
      <c r="I134" s="34">
        <v>1035.18</v>
      </c>
      <c r="J134" s="34">
        <v>1061.5999999999999</v>
      </c>
      <c r="K134" s="34">
        <v>2023.69</v>
      </c>
      <c r="L134" s="34">
        <v>2492.9499999999998</v>
      </c>
      <c r="M134" s="34">
        <v>2278.0700000000002</v>
      </c>
      <c r="N134" s="34">
        <v>3334.78</v>
      </c>
      <c r="O134" s="34">
        <v>3350.02</v>
      </c>
      <c r="P134" s="34">
        <v>4116.22</v>
      </c>
      <c r="Q134" s="34">
        <v>3584.41</v>
      </c>
      <c r="R134" s="34">
        <v>3546.41</v>
      </c>
      <c r="S134" s="34">
        <v>4146.59</v>
      </c>
      <c r="T134" s="34">
        <v>5434.08</v>
      </c>
      <c r="U134" s="34">
        <v>4634.2700000000004</v>
      </c>
      <c r="V134" s="34">
        <v>4705.42</v>
      </c>
      <c r="W134" s="34">
        <v>4266.8</v>
      </c>
      <c r="X134" s="34">
        <v>4159.55</v>
      </c>
      <c r="Y134" s="34">
        <v>3862.49</v>
      </c>
      <c r="Z134" s="34">
        <v>4062.13</v>
      </c>
      <c r="AA134" s="34">
        <v>5477.08</v>
      </c>
      <c r="AB134" s="34">
        <v>5290.67</v>
      </c>
      <c r="AC134" s="34">
        <v>4911</v>
      </c>
      <c r="AD134" s="34">
        <v>4928.47</v>
      </c>
      <c r="AE134" s="34">
        <v>4585.71</v>
      </c>
      <c r="AF134" s="34">
        <v>5424.59</v>
      </c>
      <c r="AG134" s="34">
        <v>7104.53</v>
      </c>
      <c r="AH134" s="34">
        <v>7521.19</v>
      </c>
      <c r="AI134" s="34">
        <v>6575.51</v>
      </c>
      <c r="AJ134" s="34">
        <v>6235.65</v>
      </c>
      <c r="AK134" s="34">
        <v>6081.99</v>
      </c>
      <c r="AL134" s="34">
        <v>4994.26</v>
      </c>
      <c r="AM134" s="34">
        <v>4104.38</v>
      </c>
      <c r="AN134" s="34">
        <v>6878.6333613445404</v>
      </c>
    </row>
    <row r="135" spans="1:40">
      <c r="A135" s="99" t="s">
        <v>539</v>
      </c>
      <c r="B135" s="100">
        <v>10</v>
      </c>
      <c r="C135" s="99" t="s">
        <v>529</v>
      </c>
      <c r="D135" s="99" t="s">
        <v>540</v>
      </c>
      <c r="E135" s="34">
        <v>686.84</v>
      </c>
      <c r="F135" s="34">
        <v>1768.17</v>
      </c>
      <c r="G135" s="34">
        <v>2828.59</v>
      </c>
      <c r="H135" s="34">
        <v>2925.5</v>
      </c>
      <c r="I135" s="34">
        <v>3022.28</v>
      </c>
      <c r="J135" s="34">
        <v>3024.46</v>
      </c>
      <c r="K135" s="34">
        <v>3863.51</v>
      </c>
      <c r="L135" s="34">
        <v>4080.93</v>
      </c>
      <c r="M135" s="34">
        <v>5174.93</v>
      </c>
      <c r="N135" s="34">
        <v>4864.05</v>
      </c>
      <c r="O135" s="34">
        <v>4632.88</v>
      </c>
      <c r="P135" s="34">
        <v>4206.05</v>
      </c>
      <c r="Q135" s="34">
        <v>3427.69</v>
      </c>
      <c r="R135" s="34">
        <v>3546.81</v>
      </c>
      <c r="S135" s="34">
        <v>3146.59</v>
      </c>
      <c r="T135" s="34">
        <v>2777.48</v>
      </c>
      <c r="U135" s="34">
        <v>2935.71</v>
      </c>
      <c r="V135" s="34">
        <v>1455.46</v>
      </c>
      <c r="W135" s="34">
        <v>3285.16</v>
      </c>
      <c r="X135" s="34">
        <v>2752.73</v>
      </c>
      <c r="Y135" s="34">
        <v>3066.77</v>
      </c>
      <c r="Z135" s="34">
        <v>1595.92</v>
      </c>
      <c r="AA135" s="34">
        <v>1361.74</v>
      </c>
      <c r="AB135" s="34">
        <v>2305.83</v>
      </c>
      <c r="AC135" s="34">
        <v>2628.58</v>
      </c>
      <c r="AD135" s="34">
        <v>3912.31</v>
      </c>
      <c r="AE135" s="34">
        <v>4895.72</v>
      </c>
      <c r="AF135" s="34">
        <v>6348.41</v>
      </c>
      <c r="AG135" s="34">
        <v>5339.63</v>
      </c>
      <c r="AH135" s="34">
        <v>4442.1899999999996</v>
      </c>
      <c r="AI135" s="34">
        <v>2729.45</v>
      </c>
      <c r="AJ135" s="34">
        <v>825.85</v>
      </c>
      <c r="AK135" s="34">
        <v>109.73</v>
      </c>
      <c r="AL135" s="34">
        <v>1602.98</v>
      </c>
      <c r="AM135" s="34">
        <v>-169.08</v>
      </c>
      <c r="AN135" s="34">
        <v>2563.3235798319301</v>
      </c>
    </row>
    <row r="136" spans="1:40">
      <c r="A136" s="99" t="s">
        <v>541</v>
      </c>
      <c r="B136" s="100">
        <v>10</v>
      </c>
      <c r="C136" s="99" t="s">
        <v>529</v>
      </c>
      <c r="D136" s="99" t="s">
        <v>542</v>
      </c>
      <c r="E136" s="34">
        <v>558.75</v>
      </c>
      <c r="F136" s="34">
        <v>1797.32</v>
      </c>
      <c r="G136" s="34">
        <v>1017.52</v>
      </c>
      <c r="H136" s="34">
        <v>1739.48</v>
      </c>
      <c r="I136" s="34">
        <v>2501.56</v>
      </c>
      <c r="J136" s="34">
        <v>3013.71</v>
      </c>
      <c r="K136" s="34">
        <v>1449.6</v>
      </c>
      <c r="L136" s="34">
        <v>546.16</v>
      </c>
      <c r="M136" s="34">
        <v>401.7</v>
      </c>
      <c r="N136" s="34">
        <v>1629.21</v>
      </c>
      <c r="O136" s="34">
        <v>2252.2399999999998</v>
      </c>
      <c r="P136" s="34">
        <v>1873.17</v>
      </c>
      <c r="Q136" s="34">
        <v>1910.17</v>
      </c>
      <c r="R136" s="34">
        <v>3121.56</v>
      </c>
      <c r="S136" s="34">
        <v>4727.8999999999996</v>
      </c>
      <c r="T136" s="34">
        <v>4473.22</v>
      </c>
      <c r="U136" s="34">
        <v>4105.67</v>
      </c>
      <c r="V136" s="34">
        <v>2386.16</v>
      </c>
      <c r="W136" s="34">
        <v>2964.21</v>
      </c>
      <c r="X136" s="34">
        <v>4054.71</v>
      </c>
      <c r="Y136" s="34">
        <v>5324.54</v>
      </c>
      <c r="Z136" s="34">
        <v>6267.97</v>
      </c>
      <c r="AA136" s="34">
        <v>5427.66</v>
      </c>
      <c r="AB136" s="34">
        <v>5568.83</v>
      </c>
      <c r="AC136" s="34">
        <v>4860.3100000000004</v>
      </c>
      <c r="AD136" s="34">
        <v>5032.8999999999996</v>
      </c>
      <c r="AE136" s="34">
        <v>5889.91</v>
      </c>
      <c r="AF136" s="34">
        <v>6795.77</v>
      </c>
      <c r="AG136" s="34">
        <v>6806.14</v>
      </c>
      <c r="AH136" s="34">
        <v>5697.58</v>
      </c>
      <c r="AI136" s="34">
        <v>6778.83</v>
      </c>
      <c r="AJ136" s="34">
        <v>8612.57</v>
      </c>
      <c r="AK136" s="34">
        <v>8094.23</v>
      </c>
      <c r="AL136" s="34">
        <v>7562.93</v>
      </c>
      <c r="AM136" s="34">
        <v>7779.29</v>
      </c>
      <c r="AN136" s="34">
        <v>7987.0921848739599</v>
      </c>
    </row>
    <row r="137" spans="1:40">
      <c r="A137" s="99" t="s">
        <v>543</v>
      </c>
      <c r="B137" s="100">
        <v>10</v>
      </c>
      <c r="C137" s="99" t="s">
        <v>529</v>
      </c>
      <c r="D137" s="99" t="s">
        <v>544</v>
      </c>
      <c r="E137" s="34">
        <v>1047.3499999999999</v>
      </c>
      <c r="F137" s="34">
        <v>1086.9000000000001</v>
      </c>
      <c r="G137" s="34">
        <v>1032.6400000000001</v>
      </c>
      <c r="H137" s="34">
        <v>-44.65</v>
      </c>
      <c r="I137" s="34">
        <v>-640.16999999999996</v>
      </c>
      <c r="J137" s="34">
        <v>-1533.98</v>
      </c>
      <c r="K137" s="34">
        <v>-1838.07</v>
      </c>
      <c r="L137" s="34">
        <v>-2293.7399999999998</v>
      </c>
      <c r="M137" s="34">
        <v>-1762.46</v>
      </c>
      <c r="N137" s="34">
        <v>-727.93</v>
      </c>
      <c r="O137" s="34">
        <v>1128.6600000000001</v>
      </c>
      <c r="P137" s="34">
        <v>2502.5300000000002</v>
      </c>
      <c r="Q137" s="34">
        <v>1761.66</v>
      </c>
      <c r="R137" s="34">
        <v>859.65</v>
      </c>
      <c r="S137" s="34">
        <v>1379.4</v>
      </c>
      <c r="T137" s="34">
        <v>-231.86</v>
      </c>
      <c r="U137" s="34">
        <v>-277.38</v>
      </c>
      <c r="V137" s="34">
        <v>-114.72</v>
      </c>
      <c r="W137" s="34">
        <v>372.13</v>
      </c>
      <c r="X137" s="34">
        <v>1622.94</v>
      </c>
      <c r="Y137" s="34">
        <v>2446.38</v>
      </c>
      <c r="Z137" s="34">
        <v>1699.07</v>
      </c>
      <c r="AA137" s="34">
        <v>200.11</v>
      </c>
      <c r="AB137" s="34">
        <v>1105.3499999999999</v>
      </c>
      <c r="AC137" s="34">
        <v>1559.99</v>
      </c>
      <c r="AD137" s="34">
        <v>790.35</v>
      </c>
      <c r="AE137" s="34">
        <v>90.45</v>
      </c>
      <c r="AF137" s="34">
        <v>-144.53</v>
      </c>
      <c r="AG137" s="34">
        <v>-2000.48</v>
      </c>
      <c r="AH137" s="34">
        <v>-2765.32</v>
      </c>
      <c r="AI137" s="34">
        <v>-2721.5</v>
      </c>
      <c r="AJ137" s="34">
        <v>-3208.92</v>
      </c>
      <c r="AK137" s="34">
        <v>-3152.86</v>
      </c>
      <c r="AL137" s="34">
        <v>-2523.12</v>
      </c>
      <c r="AM137" s="34">
        <v>-3667.72</v>
      </c>
      <c r="AN137" s="34">
        <v>-1469.0071260504201</v>
      </c>
    </row>
    <row r="138" spans="1:40">
      <c r="A138" s="99" t="s">
        <v>545</v>
      </c>
      <c r="B138" s="100">
        <v>10</v>
      </c>
      <c r="C138" s="99" t="s">
        <v>529</v>
      </c>
      <c r="D138" s="99" t="s">
        <v>546</v>
      </c>
      <c r="E138" s="34">
        <v>2247.16</v>
      </c>
      <c r="F138" s="34">
        <v>2172.33</v>
      </c>
      <c r="G138" s="34">
        <v>2213.5500000000002</v>
      </c>
      <c r="H138" s="34">
        <v>2865.87</v>
      </c>
      <c r="I138" s="34">
        <v>3009.24</v>
      </c>
      <c r="J138" s="34">
        <v>1304.3900000000001</v>
      </c>
      <c r="K138" s="34">
        <v>1582.83</v>
      </c>
      <c r="L138" s="34">
        <v>1996.29</v>
      </c>
      <c r="M138" s="34">
        <v>2787.36</v>
      </c>
      <c r="N138" s="34">
        <v>2805.72</v>
      </c>
      <c r="O138" s="34">
        <v>2705.13</v>
      </c>
      <c r="P138" s="34">
        <v>2562.98</v>
      </c>
      <c r="Q138" s="34">
        <v>2721.1</v>
      </c>
      <c r="R138" s="34">
        <v>2937.29</v>
      </c>
      <c r="S138" s="34">
        <v>2496.5500000000002</v>
      </c>
      <c r="T138" s="34">
        <v>2872.15</v>
      </c>
      <c r="U138" s="34">
        <v>3283.05</v>
      </c>
      <c r="V138" s="34">
        <v>3507.91</v>
      </c>
      <c r="W138" s="34">
        <v>4393.8500000000004</v>
      </c>
      <c r="X138" s="34">
        <v>4668.8100000000004</v>
      </c>
      <c r="Y138" s="34">
        <v>4133.43</v>
      </c>
      <c r="Z138" s="34">
        <v>4848.1400000000003</v>
      </c>
      <c r="AA138" s="34">
        <v>5218.04</v>
      </c>
      <c r="AB138" s="34">
        <v>6782.88</v>
      </c>
      <c r="AC138" s="34">
        <v>6860.84</v>
      </c>
      <c r="AD138" s="34">
        <v>7514.62</v>
      </c>
      <c r="AE138" s="34">
        <v>8070.72</v>
      </c>
      <c r="AF138" s="34">
        <v>7297.78</v>
      </c>
      <c r="AG138" s="34">
        <v>6736.54</v>
      </c>
      <c r="AH138" s="34">
        <v>6851.72</v>
      </c>
      <c r="AI138" s="34">
        <v>7736.88</v>
      </c>
      <c r="AJ138" s="34">
        <v>9188.48</v>
      </c>
      <c r="AK138" s="34">
        <v>10007.18</v>
      </c>
      <c r="AL138" s="34">
        <v>10818.73</v>
      </c>
      <c r="AM138" s="34">
        <v>11808.99</v>
      </c>
      <c r="AN138" s="34">
        <v>9434.2999831932702</v>
      </c>
    </row>
    <row r="139" spans="1:40">
      <c r="A139" s="99" t="s">
        <v>547</v>
      </c>
      <c r="B139" s="100">
        <v>10</v>
      </c>
      <c r="C139" s="99" t="s">
        <v>529</v>
      </c>
      <c r="D139" s="99" t="s">
        <v>548</v>
      </c>
      <c r="E139" s="34">
        <v>5578.73</v>
      </c>
      <c r="F139" s="34">
        <v>6146.33</v>
      </c>
      <c r="G139" s="34">
        <v>5125.54</v>
      </c>
      <c r="H139" s="34">
        <v>3874.67</v>
      </c>
      <c r="I139" s="34">
        <v>3657.71</v>
      </c>
      <c r="J139" s="34">
        <v>2370.92</v>
      </c>
      <c r="K139" s="34">
        <v>1443.88</v>
      </c>
      <c r="L139" s="34">
        <v>2778.59</v>
      </c>
      <c r="M139" s="34">
        <v>2441.9</v>
      </c>
      <c r="N139" s="34">
        <v>1678.28</v>
      </c>
      <c r="O139" s="34">
        <v>2537.1999999999998</v>
      </c>
      <c r="P139" s="34">
        <v>2908.27</v>
      </c>
      <c r="Q139" s="34">
        <v>3849.45</v>
      </c>
      <c r="R139" s="34">
        <v>4837.01</v>
      </c>
      <c r="S139" s="34">
        <v>6017.15</v>
      </c>
      <c r="T139" s="34">
        <v>5796.98</v>
      </c>
      <c r="U139" s="34">
        <v>4900.41</v>
      </c>
      <c r="V139" s="34">
        <v>4441.29</v>
      </c>
      <c r="W139" s="34">
        <v>5382.08</v>
      </c>
      <c r="X139" s="34">
        <v>3967.08</v>
      </c>
      <c r="Y139" s="34">
        <v>4845.32</v>
      </c>
      <c r="Z139" s="34">
        <v>6268.98</v>
      </c>
      <c r="AA139" s="34">
        <v>7489.94</v>
      </c>
      <c r="AB139" s="34">
        <v>7520.62</v>
      </c>
      <c r="AC139" s="34">
        <v>7357.26</v>
      </c>
      <c r="AD139" s="34">
        <v>5896.12</v>
      </c>
      <c r="AE139" s="34">
        <v>7328.98</v>
      </c>
      <c r="AF139" s="34">
        <v>7279.03</v>
      </c>
      <c r="AG139" s="34">
        <v>6122.9</v>
      </c>
      <c r="AH139" s="34">
        <v>5721.52</v>
      </c>
      <c r="AI139" s="34">
        <v>5265.62</v>
      </c>
      <c r="AJ139" s="34">
        <v>5471</v>
      </c>
      <c r="AK139" s="34">
        <v>5367.03</v>
      </c>
      <c r="AL139" s="34">
        <v>6053.87</v>
      </c>
      <c r="AM139" s="34">
        <v>6811.87</v>
      </c>
      <c r="AN139" s="34">
        <v>6798.8553613445401</v>
      </c>
    </row>
    <row r="140" spans="1:40">
      <c r="A140" s="99" t="s">
        <v>549</v>
      </c>
      <c r="B140" s="100">
        <v>10</v>
      </c>
      <c r="C140" s="99" t="s">
        <v>529</v>
      </c>
      <c r="D140" s="99" t="s">
        <v>550</v>
      </c>
      <c r="E140" s="34">
        <v>2761.54</v>
      </c>
      <c r="F140" s="34">
        <v>2627.58</v>
      </c>
      <c r="G140" s="34">
        <v>2665.35</v>
      </c>
      <c r="H140" s="34">
        <v>3051.57</v>
      </c>
      <c r="I140" s="34">
        <v>3300.66</v>
      </c>
      <c r="J140" s="34">
        <v>3957.93</v>
      </c>
      <c r="K140" s="34">
        <v>3988.03</v>
      </c>
      <c r="L140" s="34">
        <v>5134.43</v>
      </c>
      <c r="M140" s="34">
        <v>5177.92</v>
      </c>
      <c r="N140" s="34">
        <v>5594.11</v>
      </c>
      <c r="O140" s="34">
        <v>5859.86</v>
      </c>
      <c r="P140" s="34">
        <v>5568.56</v>
      </c>
      <c r="Q140" s="34">
        <v>5118.5600000000004</v>
      </c>
      <c r="R140" s="34">
        <v>4148.8599999999997</v>
      </c>
      <c r="S140" s="34">
        <v>4038.71</v>
      </c>
      <c r="T140" s="34">
        <v>4437.67</v>
      </c>
      <c r="U140" s="34">
        <v>4429.9799999999996</v>
      </c>
      <c r="V140" s="34">
        <v>3665.26</v>
      </c>
      <c r="W140" s="34">
        <v>4272.5200000000004</v>
      </c>
      <c r="X140" s="34">
        <v>4000.5</v>
      </c>
      <c r="Y140" s="34">
        <v>3295.06</v>
      </c>
      <c r="Z140" s="34">
        <v>4228.43</v>
      </c>
      <c r="AA140" s="34">
        <v>4742.1400000000003</v>
      </c>
      <c r="AB140" s="34">
        <v>4723.3599999999997</v>
      </c>
      <c r="AC140" s="34">
        <v>5569.73</v>
      </c>
      <c r="AD140" s="34">
        <v>6112.78</v>
      </c>
      <c r="AE140" s="34">
        <v>5233.28</v>
      </c>
      <c r="AF140" s="34">
        <v>4693.5</v>
      </c>
      <c r="AG140" s="34">
        <v>6409.34</v>
      </c>
      <c r="AH140" s="34">
        <v>4872.33</v>
      </c>
      <c r="AI140" s="34">
        <v>5186.37</v>
      </c>
      <c r="AJ140" s="34">
        <v>5479.14</v>
      </c>
      <c r="AK140" s="34">
        <v>3845.23</v>
      </c>
      <c r="AL140" s="34">
        <v>3661.27</v>
      </c>
      <c r="AM140" s="34">
        <v>4305.67</v>
      </c>
      <c r="AN140" s="34">
        <v>5192.24601680672</v>
      </c>
    </row>
    <row r="141" spans="1:40">
      <c r="A141" s="99" t="s">
        <v>551</v>
      </c>
      <c r="B141" s="100">
        <v>10</v>
      </c>
      <c r="C141" s="99" t="s">
        <v>529</v>
      </c>
      <c r="D141" s="99" t="s">
        <v>552</v>
      </c>
      <c r="E141" s="34">
        <v>4904.17</v>
      </c>
      <c r="F141" s="34">
        <v>6254.51</v>
      </c>
      <c r="G141" s="34">
        <v>5671.37</v>
      </c>
      <c r="H141" s="34">
        <v>5306.5</v>
      </c>
      <c r="I141" s="34">
        <v>4452.3100000000004</v>
      </c>
      <c r="J141" s="34">
        <v>5484.94</v>
      </c>
      <c r="K141" s="34">
        <v>6246.27</v>
      </c>
      <c r="L141" s="34">
        <v>7381.49</v>
      </c>
      <c r="M141" s="34">
        <v>8798.2099999999991</v>
      </c>
      <c r="N141" s="34">
        <v>7846</v>
      </c>
      <c r="O141" s="34">
        <v>9334.48</v>
      </c>
      <c r="P141" s="34">
        <v>11092.08</v>
      </c>
      <c r="Q141" s="34">
        <v>11853.72</v>
      </c>
      <c r="R141" s="34">
        <v>11716.01</v>
      </c>
      <c r="S141" s="34">
        <v>12438.58</v>
      </c>
      <c r="T141" s="34">
        <v>13597.87</v>
      </c>
      <c r="U141" s="34">
        <v>13582.36</v>
      </c>
      <c r="V141" s="34">
        <v>13036.31</v>
      </c>
      <c r="W141" s="34">
        <v>12940.64</v>
      </c>
      <c r="X141" s="34">
        <v>12415.08</v>
      </c>
      <c r="Y141" s="34">
        <v>12350.44</v>
      </c>
      <c r="Z141" s="34">
        <v>12334.96</v>
      </c>
      <c r="AA141" s="34">
        <v>11533.88</v>
      </c>
      <c r="AB141" s="34">
        <v>11150.9</v>
      </c>
      <c r="AC141" s="34">
        <v>11008.43</v>
      </c>
      <c r="AD141" s="34">
        <v>11023.16</v>
      </c>
      <c r="AE141" s="34">
        <v>12333.89</v>
      </c>
      <c r="AF141" s="34">
        <v>11381.97</v>
      </c>
      <c r="AG141" s="34">
        <v>11122.39</v>
      </c>
      <c r="AH141" s="34">
        <v>9777.6299999999992</v>
      </c>
      <c r="AI141" s="34">
        <v>9757.41</v>
      </c>
      <c r="AJ141" s="34">
        <v>9023.2000000000007</v>
      </c>
      <c r="AK141" s="34">
        <v>9258.85</v>
      </c>
      <c r="AL141" s="34">
        <v>9893.39</v>
      </c>
      <c r="AM141" s="34">
        <v>10364.1</v>
      </c>
      <c r="AN141" s="34">
        <v>12616.9946554622</v>
      </c>
    </row>
    <row r="142" spans="1:40">
      <c r="A142" s="99" t="s">
        <v>553</v>
      </c>
      <c r="B142" s="100">
        <v>10</v>
      </c>
      <c r="C142" s="99" t="s">
        <v>529</v>
      </c>
      <c r="D142" s="99" t="s">
        <v>554</v>
      </c>
      <c r="E142" s="34">
        <v>4973.3999999999996</v>
      </c>
      <c r="F142" s="34">
        <v>4566.93</v>
      </c>
      <c r="G142" s="34">
        <v>4421.75</v>
      </c>
      <c r="H142" s="34">
        <v>4766.7</v>
      </c>
      <c r="I142" s="34">
        <v>4613.72</v>
      </c>
      <c r="J142" s="34">
        <v>5185.5600000000004</v>
      </c>
      <c r="K142" s="34">
        <v>4699.66</v>
      </c>
      <c r="L142" s="34">
        <v>5823.39</v>
      </c>
      <c r="M142" s="34">
        <v>5881.99</v>
      </c>
      <c r="N142" s="34">
        <v>4573.25</v>
      </c>
      <c r="O142" s="34">
        <v>5500.9</v>
      </c>
      <c r="P142" s="34">
        <v>4227.34</v>
      </c>
      <c r="Q142" s="34">
        <v>4239.33</v>
      </c>
      <c r="R142" s="34">
        <v>3093.9</v>
      </c>
      <c r="S142" s="34">
        <v>3274.98</v>
      </c>
      <c r="T142" s="34">
        <v>4681.62</v>
      </c>
      <c r="U142" s="34">
        <v>4794.97</v>
      </c>
      <c r="V142" s="34">
        <v>5530.67</v>
      </c>
      <c r="W142" s="34">
        <v>5665.45</v>
      </c>
      <c r="X142" s="34">
        <v>4197.3599999999997</v>
      </c>
      <c r="Y142" s="34">
        <v>4205.6899999999996</v>
      </c>
      <c r="Z142" s="34">
        <v>4663.95</v>
      </c>
      <c r="AA142" s="34">
        <v>5042.47</v>
      </c>
      <c r="AB142" s="34">
        <v>4023.16</v>
      </c>
      <c r="AC142" s="34">
        <v>3989.87</v>
      </c>
      <c r="AD142" s="34">
        <v>4179.6400000000003</v>
      </c>
      <c r="AE142" s="34">
        <v>3212.46</v>
      </c>
      <c r="AF142" s="34">
        <v>3659.89</v>
      </c>
      <c r="AG142" s="34">
        <v>3593.23</v>
      </c>
      <c r="AH142" s="34">
        <v>3621.47</v>
      </c>
      <c r="AI142" s="34">
        <v>3454.96</v>
      </c>
      <c r="AJ142" s="34">
        <v>3617.84</v>
      </c>
      <c r="AK142" s="34">
        <v>4209.7299999999996</v>
      </c>
      <c r="AL142" s="34">
        <v>2261.16</v>
      </c>
      <c r="AM142" s="34">
        <v>2640.12</v>
      </c>
      <c r="AN142" s="34">
        <v>3361.61426890756</v>
      </c>
    </row>
    <row r="143" spans="1:40">
      <c r="A143" s="99" t="s">
        <v>555</v>
      </c>
      <c r="B143" s="100">
        <v>10</v>
      </c>
      <c r="C143" s="99" t="s">
        <v>529</v>
      </c>
      <c r="D143" s="99" t="s">
        <v>556</v>
      </c>
      <c r="E143" s="34">
        <v>1202.5999999999999</v>
      </c>
      <c r="F143" s="34">
        <v>1339.23</v>
      </c>
      <c r="G143" s="34">
        <v>782.74</v>
      </c>
      <c r="H143" s="34">
        <v>-675.76</v>
      </c>
      <c r="I143" s="34">
        <v>187.05</v>
      </c>
      <c r="J143" s="34">
        <v>988.06</v>
      </c>
      <c r="K143" s="34">
        <v>-340.67</v>
      </c>
      <c r="L143" s="34">
        <v>-1024.99</v>
      </c>
      <c r="M143" s="34">
        <v>-1430.9</v>
      </c>
      <c r="N143" s="34">
        <v>-808.06</v>
      </c>
      <c r="O143" s="34">
        <v>-1160.8900000000001</v>
      </c>
      <c r="P143" s="34">
        <v>-2349.2800000000002</v>
      </c>
      <c r="Q143" s="34">
        <v>-2440.91</v>
      </c>
      <c r="R143" s="34">
        <v>-3152.85</v>
      </c>
      <c r="S143" s="34">
        <v>-2735.78</v>
      </c>
      <c r="T143" s="34">
        <v>-2592.8000000000002</v>
      </c>
      <c r="U143" s="34">
        <v>-4066.98</v>
      </c>
      <c r="V143" s="34">
        <v>-4000.8</v>
      </c>
      <c r="W143" s="34">
        <v>-4646.91</v>
      </c>
      <c r="X143" s="34">
        <v>-5927.04</v>
      </c>
      <c r="Y143" s="34">
        <v>-6825.13</v>
      </c>
      <c r="Z143" s="34">
        <v>-5659.35</v>
      </c>
      <c r="AA143" s="34">
        <v>-5934.66</v>
      </c>
      <c r="AB143" s="34">
        <v>-7602.95</v>
      </c>
      <c r="AC143" s="34">
        <v>-7542.47</v>
      </c>
      <c r="AD143" s="34">
        <v>-8459.5300000000007</v>
      </c>
      <c r="AE143" s="34">
        <v>-6779.43</v>
      </c>
      <c r="AF143" s="34">
        <v>-5893.2</v>
      </c>
      <c r="AG143" s="34">
        <v>-5932.4</v>
      </c>
      <c r="AH143" s="34">
        <v>-5892.04</v>
      </c>
      <c r="AI143" s="34">
        <v>-4825.6400000000003</v>
      </c>
      <c r="AJ143" s="34">
        <v>-3951.94</v>
      </c>
      <c r="AK143" s="34">
        <v>-4129.6499999999996</v>
      </c>
      <c r="AL143" s="34">
        <v>-3433.7</v>
      </c>
      <c r="AM143" s="34">
        <v>-3496.67</v>
      </c>
      <c r="AN143" s="34">
        <v>-7269.6870252100898</v>
      </c>
    </row>
    <row r="144" spans="1:40">
      <c r="A144" s="99" t="s">
        <v>557</v>
      </c>
      <c r="B144" s="100">
        <v>10</v>
      </c>
      <c r="C144" s="99" t="s">
        <v>529</v>
      </c>
      <c r="D144" s="99" t="s">
        <v>558</v>
      </c>
      <c r="E144" s="34">
        <v>10839.68</v>
      </c>
      <c r="F144" s="34">
        <v>11478.29</v>
      </c>
      <c r="G144" s="34">
        <v>11929.88</v>
      </c>
      <c r="H144" s="34">
        <v>11793.68</v>
      </c>
      <c r="I144" s="34">
        <v>12289.07</v>
      </c>
      <c r="J144" s="34">
        <v>12557.46</v>
      </c>
      <c r="K144" s="34">
        <v>12821</v>
      </c>
      <c r="L144" s="34">
        <v>13394.97</v>
      </c>
      <c r="M144" s="34">
        <v>13800.25</v>
      </c>
      <c r="N144" s="34">
        <v>13818.19</v>
      </c>
      <c r="O144" s="34">
        <v>14154.05</v>
      </c>
      <c r="P144" s="34">
        <v>13993.16</v>
      </c>
      <c r="Q144" s="34">
        <v>13875.64</v>
      </c>
      <c r="R144" s="34">
        <v>13988.75</v>
      </c>
      <c r="S144" s="34">
        <v>14769.81</v>
      </c>
      <c r="T144" s="34">
        <v>15468.07</v>
      </c>
      <c r="U144" s="34">
        <v>14724.02</v>
      </c>
      <c r="V144" s="34">
        <v>13968.52</v>
      </c>
      <c r="W144" s="34">
        <v>14380.98</v>
      </c>
      <c r="X144" s="34">
        <v>15264.92</v>
      </c>
      <c r="Y144" s="34">
        <v>14428.95</v>
      </c>
      <c r="Z144" s="34">
        <v>14531.26</v>
      </c>
      <c r="AA144" s="34">
        <v>14885.98</v>
      </c>
      <c r="AB144" s="34">
        <v>16092.31</v>
      </c>
      <c r="AC144" s="34">
        <v>15768.49</v>
      </c>
      <c r="AD144" s="34">
        <v>14410.44</v>
      </c>
      <c r="AE144" s="34">
        <v>14905.2</v>
      </c>
      <c r="AF144" s="34">
        <v>14489.64</v>
      </c>
      <c r="AG144" s="34">
        <v>14207.59</v>
      </c>
      <c r="AH144" s="34">
        <v>14602.85</v>
      </c>
      <c r="AI144" s="34">
        <v>12741.69</v>
      </c>
      <c r="AJ144" s="34">
        <v>14028.84</v>
      </c>
      <c r="AK144" s="34">
        <v>13649.85</v>
      </c>
      <c r="AL144" s="34">
        <v>14179.62</v>
      </c>
      <c r="AM144" s="34">
        <v>15012.94</v>
      </c>
      <c r="AN144" s="34">
        <v>15292.314268907599</v>
      </c>
    </row>
    <row r="145" spans="1:40">
      <c r="A145" s="99" t="s">
        <v>559</v>
      </c>
      <c r="B145" s="100">
        <v>10</v>
      </c>
      <c r="C145" s="99" t="s">
        <v>529</v>
      </c>
      <c r="D145" s="99" t="s">
        <v>560</v>
      </c>
      <c r="E145" s="34">
        <v>7422.54</v>
      </c>
      <c r="F145" s="34">
        <v>9016.61</v>
      </c>
      <c r="G145" s="34">
        <v>9467.4500000000007</v>
      </c>
      <c r="H145" s="34">
        <v>9118.69</v>
      </c>
      <c r="I145" s="34">
        <v>9238.1200000000008</v>
      </c>
      <c r="J145" s="34">
        <v>8432.11</v>
      </c>
      <c r="K145" s="34">
        <v>8740.7099999999991</v>
      </c>
      <c r="L145" s="34">
        <v>8352.11</v>
      </c>
      <c r="M145" s="34">
        <v>9431</v>
      </c>
      <c r="N145" s="34">
        <v>8695.0499999999993</v>
      </c>
      <c r="O145" s="34">
        <v>7629.11</v>
      </c>
      <c r="P145" s="34">
        <v>8349.51</v>
      </c>
      <c r="Q145" s="34">
        <v>7554.97</v>
      </c>
      <c r="R145" s="34">
        <v>8107.24</v>
      </c>
      <c r="S145" s="34">
        <v>8057.41</v>
      </c>
      <c r="T145" s="34">
        <v>6907.39</v>
      </c>
      <c r="U145" s="34">
        <v>6917.97</v>
      </c>
      <c r="V145" s="34">
        <v>6754.67</v>
      </c>
      <c r="W145" s="34">
        <v>6592.66</v>
      </c>
      <c r="X145" s="34">
        <v>7874.31</v>
      </c>
      <c r="Y145" s="34">
        <v>6965.79</v>
      </c>
      <c r="Z145" s="34">
        <v>6340.42</v>
      </c>
      <c r="AA145" s="34">
        <v>6753.8</v>
      </c>
      <c r="AB145" s="34">
        <v>6843.67</v>
      </c>
      <c r="AC145" s="34">
        <v>6798.38</v>
      </c>
      <c r="AD145" s="34">
        <v>7391.12</v>
      </c>
      <c r="AE145" s="34">
        <v>7606.39</v>
      </c>
      <c r="AF145" s="34">
        <v>7504.47</v>
      </c>
      <c r="AG145" s="34">
        <v>7716.6</v>
      </c>
      <c r="AH145" s="34">
        <v>7705.73</v>
      </c>
      <c r="AI145" s="34">
        <v>8814.8799999999992</v>
      </c>
      <c r="AJ145" s="34">
        <v>9517.6</v>
      </c>
      <c r="AK145" s="34">
        <v>9150.1299999999992</v>
      </c>
      <c r="AL145" s="34">
        <v>9841.73</v>
      </c>
      <c r="AM145" s="34">
        <v>8910.51</v>
      </c>
      <c r="AN145" s="34">
        <v>7767.4168235294101</v>
      </c>
    </row>
    <row r="146" spans="1:40">
      <c r="A146" s="99" t="s">
        <v>561</v>
      </c>
      <c r="B146" s="100">
        <v>10</v>
      </c>
      <c r="C146" s="99" t="s">
        <v>529</v>
      </c>
      <c r="D146" s="99" t="s">
        <v>562</v>
      </c>
      <c r="E146" s="34">
        <v>4576.87</v>
      </c>
      <c r="F146" s="34">
        <v>4050.47</v>
      </c>
      <c r="G146" s="34">
        <v>4819.3999999999996</v>
      </c>
      <c r="H146" s="34">
        <v>3918.02</v>
      </c>
      <c r="I146" s="34">
        <v>2928.35</v>
      </c>
      <c r="J146" s="34">
        <v>3855.77</v>
      </c>
      <c r="K146" s="34">
        <v>3519.08</v>
      </c>
      <c r="L146" s="34">
        <v>3612.39</v>
      </c>
      <c r="M146" s="34">
        <v>2946.44</v>
      </c>
      <c r="N146" s="34">
        <v>1530.39</v>
      </c>
      <c r="O146" s="34">
        <v>2525.1999999999998</v>
      </c>
      <c r="P146" s="34">
        <v>3961.28</v>
      </c>
      <c r="Q146" s="34">
        <v>3870.03</v>
      </c>
      <c r="R146" s="34">
        <v>2291.4299999999998</v>
      </c>
      <c r="S146" s="34">
        <v>2220.2399999999998</v>
      </c>
      <c r="T146" s="34">
        <v>2017.37</v>
      </c>
      <c r="U146" s="34">
        <v>1773.82</v>
      </c>
      <c r="V146" s="34">
        <v>2478.52</v>
      </c>
      <c r="W146" s="34">
        <v>2840.6</v>
      </c>
      <c r="X146" s="34">
        <v>2140.11</v>
      </c>
      <c r="Y146" s="34">
        <v>1772.92</v>
      </c>
      <c r="Z146" s="34">
        <v>2214.2399999999998</v>
      </c>
      <c r="AA146" s="34">
        <v>1790.5</v>
      </c>
      <c r="AB146" s="34">
        <v>1344.41</v>
      </c>
      <c r="AC146" s="34">
        <v>-281.81</v>
      </c>
      <c r="AD146" s="34">
        <v>1224.74</v>
      </c>
      <c r="AE146" s="34">
        <v>2211.7399999999998</v>
      </c>
      <c r="AF146" s="34">
        <v>2492.23</v>
      </c>
      <c r="AG146" s="34">
        <v>3034.61</v>
      </c>
      <c r="AH146" s="34">
        <v>3877.62</v>
      </c>
      <c r="AI146" s="34">
        <v>4094.83</v>
      </c>
      <c r="AJ146" s="34">
        <v>3525.91</v>
      </c>
      <c r="AK146" s="34">
        <v>2570.25</v>
      </c>
      <c r="AL146" s="34">
        <v>1603.48</v>
      </c>
      <c r="AM146" s="34">
        <v>1264.4000000000001</v>
      </c>
      <c r="AN146" s="34">
        <v>1740.5931092436999</v>
      </c>
    </row>
    <row r="147" spans="1:40">
      <c r="A147" s="99" t="s">
        <v>563</v>
      </c>
      <c r="B147" s="100">
        <v>10</v>
      </c>
      <c r="C147" s="99" t="s">
        <v>529</v>
      </c>
      <c r="D147" s="99" t="s">
        <v>564</v>
      </c>
      <c r="E147" s="34">
        <v>12181.07</v>
      </c>
      <c r="F147" s="34">
        <v>12163.39</v>
      </c>
      <c r="G147" s="34">
        <v>12659.77</v>
      </c>
      <c r="H147" s="34">
        <v>13469.3</v>
      </c>
      <c r="I147" s="34">
        <v>14557.27</v>
      </c>
      <c r="J147" s="34">
        <v>13287.15</v>
      </c>
      <c r="K147" s="34">
        <v>12649.39</v>
      </c>
      <c r="L147" s="34">
        <v>12863.37</v>
      </c>
      <c r="M147" s="34">
        <v>13120.94</v>
      </c>
      <c r="N147" s="34">
        <v>12767.02</v>
      </c>
      <c r="O147" s="34">
        <v>13402.1</v>
      </c>
      <c r="P147" s="34">
        <v>14392.96</v>
      </c>
      <c r="Q147" s="34">
        <v>15970.88</v>
      </c>
      <c r="R147" s="34">
        <v>14691.89</v>
      </c>
      <c r="S147" s="34">
        <v>13976.45</v>
      </c>
      <c r="T147" s="34">
        <v>13727.27</v>
      </c>
      <c r="U147" s="34">
        <v>12383.81</v>
      </c>
      <c r="V147" s="34">
        <v>12743.98</v>
      </c>
      <c r="W147" s="34">
        <v>11448.95</v>
      </c>
      <c r="X147" s="34">
        <v>12060.49</v>
      </c>
      <c r="Y147" s="34">
        <v>11837.5</v>
      </c>
      <c r="Z147" s="34">
        <v>10842.07</v>
      </c>
      <c r="AA147" s="34">
        <v>10781.72</v>
      </c>
      <c r="AB147" s="34">
        <v>11906.06</v>
      </c>
      <c r="AC147" s="34">
        <v>11417.67</v>
      </c>
      <c r="AD147" s="34">
        <v>11524.99</v>
      </c>
      <c r="AE147" s="34">
        <v>12056.12</v>
      </c>
      <c r="AF147" s="34">
        <v>13586.1</v>
      </c>
      <c r="AG147" s="34">
        <v>14461.79</v>
      </c>
      <c r="AH147" s="34">
        <v>15156.78</v>
      </c>
      <c r="AI147" s="34">
        <v>13578.48</v>
      </c>
      <c r="AJ147" s="34">
        <v>14114.59</v>
      </c>
      <c r="AK147" s="34">
        <v>13576.75</v>
      </c>
      <c r="AL147" s="34">
        <v>12661.98</v>
      </c>
      <c r="AM147" s="34">
        <v>13342.65</v>
      </c>
      <c r="AN147" s="34">
        <v>12944.9460672269</v>
      </c>
    </row>
    <row r="148" spans="1:40">
      <c r="A148" s="99" t="s">
        <v>565</v>
      </c>
      <c r="B148" s="100">
        <v>10</v>
      </c>
      <c r="C148" s="99" t="s">
        <v>529</v>
      </c>
      <c r="D148" s="99" t="s">
        <v>566</v>
      </c>
      <c r="E148" s="34">
        <v>12257.83</v>
      </c>
      <c r="F148" s="34">
        <v>10794.32</v>
      </c>
      <c r="G148" s="34">
        <v>11711.76</v>
      </c>
      <c r="H148" s="34">
        <v>11380.56</v>
      </c>
      <c r="I148" s="34">
        <v>11188.06</v>
      </c>
      <c r="J148" s="34">
        <v>11882.76</v>
      </c>
      <c r="K148" s="34">
        <v>13636.32</v>
      </c>
      <c r="L148" s="34">
        <v>12883.16</v>
      </c>
      <c r="M148" s="34">
        <v>14166.39</v>
      </c>
      <c r="N148" s="34">
        <v>13346.97</v>
      </c>
      <c r="O148" s="34">
        <v>14491.01</v>
      </c>
      <c r="P148" s="34">
        <v>14587.48</v>
      </c>
      <c r="Q148" s="34">
        <v>14712.21</v>
      </c>
      <c r="R148" s="34">
        <v>15838.28</v>
      </c>
      <c r="S148" s="34">
        <v>16978.87</v>
      </c>
      <c r="T148" s="34">
        <v>16225.84</v>
      </c>
      <c r="U148" s="34">
        <v>17236.2</v>
      </c>
      <c r="V148" s="34">
        <v>15530.58</v>
      </c>
      <c r="W148" s="34">
        <v>15123.98</v>
      </c>
      <c r="X148" s="34">
        <v>15679.35</v>
      </c>
      <c r="Y148" s="34">
        <v>14533.88</v>
      </c>
      <c r="Z148" s="34">
        <v>13415.69</v>
      </c>
      <c r="AA148" s="34">
        <v>13414.22</v>
      </c>
      <c r="AB148" s="34">
        <v>12413.2</v>
      </c>
      <c r="AC148" s="34">
        <v>10666.8</v>
      </c>
      <c r="AD148" s="34">
        <v>9792.75</v>
      </c>
      <c r="AE148" s="34">
        <v>9455.1</v>
      </c>
      <c r="AF148" s="34">
        <v>9895.7000000000007</v>
      </c>
      <c r="AG148" s="34">
        <v>10370.93</v>
      </c>
      <c r="AH148" s="34">
        <v>9328.52</v>
      </c>
      <c r="AI148" s="34">
        <v>9776.61</v>
      </c>
      <c r="AJ148" s="34">
        <v>10134.64</v>
      </c>
      <c r="AK148" s="34">
        <v>10798.85</v>
      </c>
      <c r="AL148" s="34">
        <v>10626.48</v>
      </c>
      <c r="AM148" s="34">
        <v>10840.7</v>
      </c>
      <c r="AN148" s="34">
        <v>11154.182521008401</v>
      </c>
    </row>
    <row r="149" spans="1:40">
      <c r="A149" s="99" t="s">
        <v>567</v>
      </c>
      <c r="B149" s="100">
        <v>10</v>
      </c>
      <c r="C149" s="99" t="s">
        <v>529</v>
      </c>
      <c r="D149" s="99" t="s">
        <v>568</v>
      </c>
      <c r="E149" s="34">
        <v>2166.84</v>
      </c>
      <c r="F149" s="34">
        <v>2167.4699999999998</v>
      </c>
      <c r="G149" s="34">
        <v>2929.12</v>
      </c>
      <c r="H149" s="34">
        <v>3650.53</v>
      </c>
      <c r="I149" s="34">
        <v>4900.95</v>
      </c>
      <c r="J149" s="34">
        <v>5364.17</v>
      </c>
      <c r="K149" s="34">
        <v>4567.71</v>
      </c>
      <c r="L149" s="34">
        <v>4584.34</v>
      </c>
      <c r="M149" s="34">
        <v>6024.46</v>
      </c>
      <c r="N149" s="34">
        <v>5461.54</v>
      </c>
      <c r="O149" s="34">
        <v>5856.24</v>
      </c>
      <c r="P149" s="34">
        <v>5882.11</v>
      </c>
      <c r="Q149" s="34">
        <v>6252.34</v>
      </c>
      <c r="R149" s="34">
        <v>6983.43</v>
      </c>
      <c r="S149" s="34">
        <v>7626.36</v>
      </c>
      <c r="T149" s="34">
        <v>7997.6</v>
      </c>
      <c r="U149" s="34">
        <v>7327.26</v>
      </c>
      <c r="V149" s="34">
        <v>6783.82</v>
      </c>
      <c r="W149" s="34">
        <v>7286.85</v>
      </c>
      <c r="X149" s="34">
        <v>5692.8</v>
      </c>
      <c r="Y149" s="34">
        <v>4691.2299999999996</v>
      </c>
      <c r="Z149" s="34">
        <v>3880.59</v>
      </c>
      <c r="AA149" s="34">
        <v>4420.82</v>
      </c>
      <c r="AB149" s="34">
        <v>4472.6099999999997</v>
      </c>
      <c r="AC149" s="34">
        <v>4739.22</v>
      </c>
      <c r="AD149" s="34">
        <v>3992.96</v>
      </c>
      <c r="AE149" s="34">
        <v>5340.68</v>
      </c>
      <c r="AF149" s="34">
        <v>6067.01</v>
      </c>
      <c r="AG149" s="34">
        <v>5942.93</v>
      </c>
      <c r="AH149" s="34">
        <v>5069.53</v>
      </c>
      <c r="AI149" s="34">
        <v>5290.65</v>
      </c>
      <c r="AJ149" s="34">
        <v>6021.23</v>
      </c>
      <c r="AK149" s="34">
        <v>5426.45</v>
      </c>
      <c r="AL149" s="34">
        <v>4396.38</v>
      </c>
      <c r="AM149" s="34">
        <v>3924.17</v>
      </c>
      <c r="AN149" s="34">
        <v>5730.2616806722699</v>
      </c>
    </row>
    <row r="150" spans="1:40">
      <c r="A150" s="99" t="s">
        <v>569</v>
      </c>
      <c r="B150" s="100">
        <v>10</v>
      </c>
      <c r="C150" s="99" t="s">
        <v>529</v>
      </c>
      <c r="D150" s="99" t="s">
        <v>570</v>
      </c>
      <c r="E150" s="34">
        <v>676.7</v>
      </c>
      <c r="F150" s="34">
        <v>-459.63</v>
      </c>
      <c r="G150" s="34">
        <v>-560.35</v>
      </c>
      <c r="H150" s="34">
        <v>-2221.19</v>
      </c>
      <c r="I150" s="34">
        <v>-4009</v>
      </c>
      <c r="J150" s="34">
        <v>-3991.39</v>
      </c>
      <c r="K150" s="34">
        <v>-4981.7700000000004</v>
      </c>
      <c r="L150" s="34">
        <v>-4907.8900000000003</v>
      </c>
      <c r="M150" s="34">
        <v>-4799.28</v>
      </c>
      <c r="N150" s="34">
        <v>-4494.33</v>
      </c>
      <c r="O150" s="34">
        <v>-4298.93</v>
      </c>
      <c r="P150" s="34">
        <v>-4638.88</v>
      </c>
      <c r="Q150" s="34">
        <v>-5405.74</v>
      </c>
      <c r="R150" s="34">
        <v>-4120.6400000000003</v>
      </c>
      <c r="S150" s="34">
        <v>-4486.96</v>
      </c>
      <c r="T150" s="34">
        <v>-5823.95</v>
      </c>
      <c r="U150" s="34">
        <v>-5259.88</v>
      </c>
      <c r="V150" s="34">
        <v>-6580.25</v>
      </c>
      <c r="W150" s="34">
        <v>-7854.34</v>
      </c>
      <c r="X150" s="34">
        <v>-7456.49</v>
      </c>
      <c r="Y150" s="34">
        <v>-8383.77</v>
      </c>
      <c r="Z150" s="34">
        <v>-8378.7000000000007</v>
      </c>
      <c r="AA150" s="34">
        <v>-7622.69</v>
      </c>
      <c r="AB150" s="34">
        <v>-6247.06</v>
      </c>
      <c r="AC150" s="34">
        <v>-7711.39</v>
      </c>
      <c r="AD150" s="34">
        <v>-8400.18</v>
      </c>
      <c r="AE150" s="34">
        <v>-7220.34</v>
      </c>
      <c r="AF150" s="34">
        <v>-6524.78</v>
      </c>
      <c r="AG150" s="34">
        <v>-7570.45</v>
      </c>
      <c r="AH150" s="34">
        <v>-6809.18</v>
      </c>
      <c r="AI150" s="34">
        <v>-7037.54</v>
      </c>
      <c r="AJ150" s="34">
        <v>-7637.87</v>
      </c>
      <c r="AK150" s="34">
        <v>-7471.78</v>
      </c>
      <c r="AL150" s="34">
        <v>-7438.21</v>
      </c>
      <c r="AM150" s="34">
        <v>-7557.99</v>
      </c>
      <c r="AN150" s="34">
        <v>-9082.8998655462201</v>
      </c>
    </row>
    <row r="151" spans="1:40">
      <c r="A151" s="99" t="s">
        <v>571</v>
      </c>
      <c r="B151" s="100">
        <v>10</v>
      </c>
      <c r="C151" s="99" t="s">
        <v>529</v>
      </c>
      <c r="D151" s="99" t="s">
        <v>572</v>
      </c>
      <c r="E151" s="34">
        <v>9822.4599999999991</v>
      </c>
      <c r="F151" s="34">
        <v>10108.23</v>
      </c>
      <c r="G151" s="34">
        <v>9537.75</v>
      </c>
      <c r="H151" s="34">
        <v>9420.6200000000008</v>
      </c>
      <c r="I151" s="34">
        <v>8242.9599999999991</v>
      </c>
      <c r="J151" s="34">
        <v>7699.87</v>
      </c>
      <c r="K151" s="34">
        <v>7404.02</v>
      </c>
      <c r="L151" s="34">
        <v>8092.78</v>
      </c>
      <c r="M151" s="34">
        <v>8965.59</v>
      </c>
      <c r="N151" s="34">
        <v>9381.5499999999993</v>
      </c>
      <c r="O151" s="34">
        <v>9599.83</v>
      </c>
      <c r="P151" s="34">
        <v>10977.31</v>
      </c>
      <c r="Q151" s="34">
        <v>10552.05</v>
      </c>
      <c r="R151" s="34">
        <v>9329.1299999999992</v>
      </c>
      <c r="S151" s="34">
        <v>9245.6</v>
      </c>
      <c r="T151" s="34">
        <v>9826.8700000000008</v>
      </c>
      <c r="U151" s="34">
        <v>9955.09</v>
      </c>
      <c r="V151" s="34">
        <v>10402.799999999999</v>
      </c>
      <c r="W151" s="34">
        <v>10379.459999999999</v>
      </c>
      <c r="X151" s="34">
        <v>9094.0499999999993</v>
      </c>
      <c r="Y151" s="34">
        <v>10140.58</v>
      </c>
      <c r="Z151" s="34">
        <v>10112.19</v>
      </c>
      <c r="AA151" s="34">
        <v>8714.25</v>
      </c>
      <c r="AB151" s="34">
        <v>7637.3</v>
      </c>
      <c r="AC151" s="34">
        <v>6792.17</v>
      </c>
      <c r="AD151" s="34">
        <v>6290.21</v>
      </c>
      <c r="AE151" s="34">
        <v>6575.94</v>
      </c>
      <c r="AF151" s="34">
        <v>6634.31</v>
      </c>
      <c r="AG151" s="34">
        <v>7330.14</v>
      </c>
      <c r="AH151" s="34">
        <v>6418.68</v>
      </c>
      <c r="AI151" s="34">
        <v>4997.66</v>
      </c>
      <c r="AJ151" s="34">
        <v>6369</v>
      </c>
      <c r="AK151" s="34">
        <v>7736.13</v>
      </c>
      <c r="AL151" s="34">
        <v>7782.84</v>
      </c>
      <c r="AM151" s="34">
        <v>7470.71</v>
      </c>
      <c r="AN151" s="34">
        <v>6979.7791596638699</v>
      </c>
    </row>
    <row r="152" spans="1:40">
      <c r="A152" s="99" t="s">
        <v>573</v>
      </c>
      <c r="B152" s="100">
        <v>10</v>
      </c>
      <c r="C152" s="99" t="s">
        <v>529</v>
      </c>
      <c r="D152" s="99" t="s">
        <v>574</v>
      </c>
      <c r="E152" s="34">
        <v>11118.67</v>
      </c>
      <c r="F152" s="34">
        <v>10992.24</v>
      </c>
      <c r="G152" s="34">
        <v>11513.56</v>
      </c>
      <c r="H152" s="34">
        <v>11547.1</v>
      </c>
      <c r="I152" s="34">
        <v>11265.92</v>
      </c>
      <c r="J152" s="34">
        <v>12295.52</v>
      </c>
      <c r="K152" s="34">
        <v>12052.05</v>
      </c>
      <c r="L152" s="34">
        <v>12333.86</v>
      </c>
      <c r="M152" s="34">
        <v>12258.44</v>
      </c>
      <c r="N152" s="34">
        <v>11868.57</v>
      </c>
      <c r="O152" s="34">
        <v>11713.11</v>
      </c>
      <c r="P152" s="34">
        <v>11963.02</v>
      </c>
      <c r="Q152" s="34">
        <v>13201.4</v>
      </c>
      <c r="R152" s="34">
        <v>13930.8</v>
      </c>
      <c r="S152" s="34">
        <v>12788.25</v>
      </c>
      <c r="T152" s="34">
        <v>14310.2</v>
      </c>
      <c r="U152" s="34">
        <v>13989.77</v>
      </c>
      <c r="V152" s="34">
        <v>13651.67</v>
      </c>
      <c r="W152" s="34">
        <v>12357.5</v>
      </c>
      <c r="X152" s="34">
        <v>13335.44</v>
      </c>
      <c r="Y152" s="34">
        <v>12057.43</v>
      </c>
      <c r="Z152" s="34">
        <v>13422.79</v>
      </c>
      <c r="AA152" s="34">
        <v>13860.12</v>
      </c>
      <c r="AB152" s="34">
        <v>14240.92</v>
      </c>
      <c r="AC152" s="34">
        <v>15127.67</v>
      </c>
      <c r="AD152" s="34">
        <v>15082.37</v>
      </c>
      <c r="AE152" s="34">
        <v>16757.689999999999</v>
      </c>
      <c r="AF152" s="34">
        <v>16693.46</v>
      </c>
      <c r="AG152" s="34">
        <v>16674.25</v>
      </c>
      <c r="AH152" s="34">
        <v>16465.28</v>
      </c>
      <c r="AI152" s="34">
        <v>15854.23</v>
      </c>
      <c r="AJ152" s="34">
        <v>17279.93</v>
      </c>
      <c r="AK152" s="34">
        <v>18516.54</v>
      </c>
      <c r="AL152" s="34">
        <v>17135.77</v>
      </c>
      <c r="AM152" s="34">
        <v>16847.990000000002</v>
      </c>
      <c r="AN152" s="34">
        <v>17293.638016806701</v>
      </c>
    </row>
    <row r="153" spans="1:40">
      <c r="A153" s="99" t="s">
        <v>575</v>
      </c>
      <c r="B153" s="100">
        <v>10</v>
      </c>
      <c r="C153" s="99" t="s">
        <v>529</v>
      </c>
      <c r="D153" s="99" t="s">
        <v>576</v>
      </c>
      <c r="E153" s="34">
        <v>1470.45</v>
      </c>
      <c r="F153" s="34">
        <v>2003.38</v>
      </c>
      <c r="G153" s="34">
        <v>2368.56</v>
      </c>
      <c r="H153" s="34">
        <v>2215.79</v>
      </c>
      <c r="I153" s="34">
        <v>1963.56</v>
      </c>
      <c r="J153" s="34">
        <v>2387.63</v>
      </c>
      <c r="K153" s="34">
        <v>3251.21</v>
      </c>
      <c r="L153" s="34">
        <v>4468.97</v>
      </c>
      <c r="M153" s="34">
        <v>4505.87</v>
      </c>
      <c r="N153" s="34">
        <v>4394.55</v>
      </c>
      <c r="O153" s="34">
        <v>5077.13</v>
      </c>
      <c r="P153" s="34">
        <v>5284.65</v>
      </c>
      <c r="Q153" s="34">
        <v>6755.96</v>
      </c>
      <c r="R153" s="34">
        <v>7079.4</v>
      </c>
      <c r="S153" s="34">
        <v>5783.88</v>
      </c>
      <c r="T153" s="34">
        <v>6617.11</v>
      </c>
      <c r="U153" s="34">
        <v>6294.15</v>
      </c>
      <c r="V153" s="34">
        <v>5680.63</v>
      </c>
      <c r="W153" s="34">
        <v>6012.09</v>
      </c>
      <c r="X153" s="34">
        <v>6410.2</v>
      </c>
      <c r="Y153" s="34">
        <v>6356.72</v>
      </c>
      <c r="Z153" s="34">
        <v>7266.99</v>
      </c>
      <c r="AA153" s="34">
        <v>7144.93</v>
      </c>
      <c r="AB153" s="34">
        <v>8597.0300000000007</v>
      </c>
      <c r="AC153" s="34">
        <v>7866.08</v>
      </c>
      <c r="AD153" s="34">
        <v>8132.61</v>
      </c>
      <c r="AE153" s="34">
        <v>7606.79</v>
      </c>
      <c r="AF153" s="34">
        <v>9320.07</v>
      </c>
      <c r="AG153" s="34">
        <v>10477.5</v>
      </c>
      <c r="AH153" s="34">
        <v>9828.06</v>
      </c>
      <c r="AI153" s="34">
        <v>9056.6299999999992</v>
      </c>
      <c r="AJ153" s="34">
        <v>9690.9699999999993</v>
      </c>
      <c r="AK153" s="34">
        <v>10019.58</v>
      </c>
      <c r="AL153" s="34">
        <v>8673.76</v>
      </c>
      <c r="AM153" s="34">
        <v>8846.23</v>
      </c>
      <c r="AN153" s="34">
        <v>10600.5376806723</v>
      </c>
    </row>
    <row r="154" spans="1:40">
      <c r="A154" s="99" t="s">
        <v>577</v>
      </c>
      <c r="B154" s="100">
        <v>10</v>
      </c>
      <c r="C154" s="99" t="s">
        <v>529</v>
      </c>
      <c r="D154" s="99" t="s">
        <v>578</v>
      </c>
      <c r="E154" s="34">
        <v>10463.18</v>
      </c>
      <c r="F154" s="34">
        <v>11092.76</v>
      </c>
      <c r="G154" s="34">
        <v>11768.01</v>
      </c>
      <c r="H154" s="34">
        <v>12225.82</v>
      </c>
      <c r="I154" s="34">
        <v>11237.91</v>
      </c>
      <c r="J154" s="34">
        <v>11987.31</v>
      </c>
      <c r="K154" s="34">
        <v>10211.24</v>
      </c>
      <c r="L154" s="34">
        <v>11099.64</v>
      </c>
      <c r="M154" s="34">
        <v>10747.18</v>
      </c>
      <c r="N154" s="34">
        <v>11579.05</v>
      </c>
      <c r="O154" s="34">
        <v>12457.02</v>
      </c>
      <c r="P154" s="34">
        <v>11784.66</v>
      </c>
      <c r="Q154" s="34">
        <v>11987.64</v>
      </c>
      <c r="R154" s="34">
        <v>11992.3</v>
      </c>
      <c r="S154" s="34">
        <v>12548.91</v>
      </c>
      <c r="T154" s="34">
        <v>12310.77</v>
      </c>
      <c r="U154" s="34">
        <v>11933.21</v>
      </c>
      <c r="V154" s="34">
        <v>12195.49</v>
      </c>
      <c r="W154" s="34">
        <v>12126.25</v>
      </c>
      <c r="X154" s="34">
        <v>11729.02</v>
      </c>
      <c r="Y154" s="34">
        <v>10347.61</v>
      </c>
      <c r="Z154" s="34">
        <v>9258.39</v>
      </c>
      <c r="AA154" s="34">
        <v>8262.5499999999993</v>
      </c>
      <c r="AB154" s="34">
        <v>7864.69</v>
      </c>
      <c r="AC154" s="34">
        <v>7327.83</v>
      </c>
      <c r="AD154" s="34">
        <v>7285.3</v>
      </c>
      <c r="AE154" s="34">
        <v>7584.87</v>
      </c>
      <c r="AF154" s="34">
        <v>8145.25</v>
      </c>
      <c r="AG154" s="34">
        <v>8844.48</v>
      </c>
      <c r="AH154" s="34">
        <v>10165.56</v>
      </c>
      <c r="AI154" s="34">
        <v>9909.65</v>
      </c>
      <c r="AJ154" s="34">
        <v>10412.49</v>
      </c>
      <c r="AK154" s="34">
        <v>9231.2900000000009</v>
      </c>
      <c r="AL154" s="34">
        <v>8959.56</v>
      </c>
      <c r="AM154" s="34">
        <v>10160.11</v>
      </c>
      <c r="AN154" s="34">
        <v>8748.9671932772999</v>
      </c>
    </row>
    <row r="155" spans="1:40">
      <c r="A155" s="99" t="s">
        <v>579</v>
      </c>
      <c r="B155" s="100">
        <v>10</v>
      </c>
      <c r="C155" s="99" t="s">
        <v>529</v>
      </c>
      <c r="D155" s="99" t="s">
        <v>580</v>
      </c>
      <c r="E155" s="34">
        <v>11389.29</v>
      </c>
      <c r="F155" s="34">
        <v>10585.24</v>
      </c>
      <c r="G155" s="34">
        <v>10889.48</v>
      </c>
      <c r="H155" s="34">
        <v>9733.32</v>
      </c>
      <c r="I155" s="34">
        <v>10668.35</v>
      </c>
      <c r="J155" s="34">
        <v>11208.08</v>
      </c>
      <c r="K155" s="34">
        <v>12386.19</v>
      </c>
      <c r="L155" s="34">
        <v>12851.92</v>
      </c>
      <c r="M155" s="34">
        <v>11143.32</v>
      </c>
      <c r="N155" s="34">
        <v>11187.64</v>
      </c>
      <c r="O155" s="34">
        <v>12706.4</v>
      </c>
      <c r="P155" s="34">
        <v>12206.3</v>
      </c>
      <c r="Q155" s="34">
        <v>12417.54</v>
      </c>
      <c r="R155" s="34">
        <v>11077.86</v>
      </c>
      <c r="S155" s="34">
        <v>11107.38</v>
      </c>
      <c r="T155" s="34">
        <v>9959.9500000000007</v>
      </c>
      <c r="U155" s="34">
        <v>8484</v>
      </c>
      <c r="V155" s="34">
        <v>9282.3799999999992</v>
      </c>
      <c r="W155" s="34">
        <v>10468</v>
      </c>
      <c r="X155" s="34">
        <v>9529.2000000000007</v>
      </c>
      <c r="Y155" s="34">
        <v>7692.91</v>
      </c>
      <c r="Z155" s="34">
        <v>6332.02</v>
      </c>
      <c r="AA155" s="34">
        <v>5474.58</v>
      </c>
      <c r="AB155" s="34">
        <v>6162.04</v>
      </c>
      <c r="AC155" s="34">
        <v>6332.32</v>
      </c>
      <c r="AD155" s="34">
        <v>6485.66</v>
      </c>
      <c r="AE155" s="34">
        <v>6733.97</v>
      </c>
      <c r="AF155" s="34">
        <v>6672.19</v>
      </c>
      <c r="AG155" s="34">
        <v>6909.65</v>
      </c>
      <c r="AH155" s="34">
        <v>7185.38</v>
      </c>
      <c r="AI155" s="34">
        <v>7511.13</v>
      </c>
      <c r="AJ155" s="34">
        <v>8821.4599999999991</v>
      </c>
      <c r="AK155" s="34">
        <v>8547.43</v>
      </c>
      <c r="AL155" s="34">
        <v>7303.17</v>
      </c>
      <c r="AM155" s="34">
        <v>7299.7</v>
      </c>
      <c r="AN155" s="34">
        <v>6241.6769579831898</v>
      </c>
    </row>
    <row r="156" spans="1:40">
      <c r="A156" s="99" t="s">
        <v>581</v>
      </c>
      <c r="B156" s="100">
        <v>10</v>
      </c>
      <c r="C156" s="99" t="s">
        <v>529</v>
      </c>
      <c r="D156" s="99" t="s">
        <v>582</v>
      </c>
      <c r="E156" s="34">
        <v>12281.4</v>
      </c>
      <c r="F156" s="34">
        <v>12162.21</v>
      </c>
      <c r="G156" s="34">
        <v>11955.37</v>
      </c>
      <c r="H156" s="34">
        <v>11576.66</v>
      </c>
      <c r="I156" s="34">
        <v>11802.61</v>
      </c>
      <c r="J156" s="34">
        <v>11113.57</v>
      </c>
      <c r="K156" s="34">
        <v>11349.02</v>
      </c>
      <c r="L156" s="34">
        <v>11849.55</v>
      </c>
      <c r="M156" s="34">
        <v>12167.42</v>
      </c>
      <c r="N156" s="34">
        <v>12192.9</v>
      </c>
      <c r="O156" s="34">
        <v>11323.46</v>
      </c>
      <c r="P156" s="34">
        <v>11538.68</v>
      </c>
      <c r="Q156" s="34">
        <v>11034.63</v>
      </c>
      <c r="R156" s="34">
        <v>12179.86</v>
      </c>
      <c r="S156" s="34">
        <v>11474.55</v>
      </c>
      <c r="T156" s="34">
        <v>9811.35</v>
      </c>
      <c r="U156" s="34">
        <v>11440.67</v>
      </c>
      <c r="V156" s="34">
        <v>13224.98</v>
      </c>
      <c r="W156" s="34">
        <v>13789.24</v>
      </c>
      <c r="X156" s="34">
        <v>14942.38</v>
      </c>
      <c r="Y156" s="34">
        <v>14147.8</v>
      </c>
      <c r="Z156" s="34">
        <v>13338.76</v>
      </c>
      <c r="AA156" s="34">
        <v>12389.64</v>
      </c>
      <c r="AB156" s="34">
        <v>13299.53</v>
      </c>
      <c r="AC156" s="34">
        <v>13906.8</v>
      </c>
      <c r="AD156" s="34">
        <v>14262.59</v>
      </c>
      <c r="AE156" s="34">
        <v>14258.72</v>
      </c>
      <c r="AF156" s="34">
        <v>14591.48</v>
      </c>
      <c r="AG156" s="34">
        <v>13929.87</v>
      </c>
      <c r="AH156" s="34">
        <v>14115.75</v>
      </c>
      <c r="AI156" s="34">
        <v>12887.71</v>
      </c>
      <c r="AJ156" s="34">
        <v>13722.47</v>
      </c>
      <c r="AK156" s="34">
        <v>12702.26</v>
      </c>
      <c r="AL156" s="34">
        <v>11081.66</v>
      </c>
      <c r="AM156" s="34">
        <v>11891.28</v>
      </c>
      <c r="AN156" s="34">
        <v>13669.793579831899</v>
      </c>
    </row>
    <row r="157" spans="1:40">
      <c r="A157" s="99" t="s">
        <v>583</v>
      </c>
      <c r="B157" s="100">
        <v>10</v>
      </c>
      <c r="C157" s="99" t="s">
        <v>529</v>
      </c>
      <c r="D157" s="99" t="s">
        <v>584</v>
      </c>
      <c r="E157" s="34">
        <v>6238.29</v>
      </c>
      <c r="F157" s="34">
        <v>6563.84</v>
      </c>
      <c r="G157" s="34">
        <v>7160.56</v>
      </c>
      <c r="H157" s="34">
        <v>6384.37</v>
      </c>
      <c r="I157" s="34">
        <v>6898.15</v>
      </c>
      <c r="J157" s="34">
        <v>5755.04</v>
      </c>
      <c r="K157" s="34">
        <v>5838.21</v>
      </c>
      <c r="L157" s="34">
        <v>6525.91</v>
      </c>
      <c r="M157" s="34">
        <v>6348.01</v>
      </c>
      <c r="N157" s="34">
        <v>4656.43</v>
      </c>
      <c r="O157" s="34">
        <v>6326.9</v>
      </c>
      <c r="P157" s="34">
        <v>6646.28</v>
      </c>
      <c r="Q157" s="34">
        <v>6716.3</v>
      </c>
      <c r="R157" s="34">
        <v>7488.26</v>
      </c>
      <c r="S157" s="34">
        <v>8642.5300000000007</v>
      </c>
      <c r="T157" s="34">
        <v>8993.3799999999992</v>
      </c>
      <c r="U157" s="34">
        <v>9508.66</v>
      </c>
      <c r="V157" s="34">
        <v>10277.700000000001</v>
      </c>
      <c r="W157" s="34">
        <v>9839.5300000000007</v>
      </c>
      <c r="X157" s="34">
        <v>9110.2800000000007</v>
      </c>
      <c r="Y157" s="34">
        <v>10570.76</v>
      </c>
      <c r="Z157" s="34">
        <v>11580.4</v>
      </c>
      <c r="AA157" s="34">
        <v>10776.83</v>
      </c>
      <c r="AB157" s="34">
        <v>10796.98</v>
      </c>
      <c r="AC157" s="34">
        <v>9936.2900000000009</v>
      </c>
      <c r="AD157" s="34">
        <v>10262.879999999999</v>
      </c>
      <c r="AE157" s="34">
        <v>11720.84</v>
      </c>
      <c r="AF157" s="34">
        <v>10992.22</v>
      </c>
      <c r="AG157" s="34">
        <v>11280.79</v>
      </c>
      <c r="AH157" s="34">
        <v>11456.93</v>
      </c>
      <c r="AI157" s="34">
        <v>12762.4</v>
      </c>
      <c r="AJ157" s="34">
        <v>12635.06</v>
      </c>
      <c r="AK157" s="34">
        <v>13024.94</v>
      </c>
      <c r="AL157" s="34">
        <v>13035.63</v>
      </c>
      <c r="AM157" s="34">
        <v>13868.8</v>
      </c>
      <c r="AN157" s="34">
        <v>13417.7065714286</v>
      </c>
    </row>
    <row r="158" spans="1:40">
      <c r="A158" s="99" t="s">
        <v>585</v>
      </c>
      <c r="B158" s="100">
        <v>10</v>
      </c>
      <c r="C158" s="99" t="s">
        <v>529</v>
      </c>
      <c r="D158" s="99" t="s">
        <v>586</v>
      </c>
      <c r="E158" s="34">
        <v>5704.06</v>
      </c>
      <c r="F158" s="34">
        <v>5405.56</v>
      </c>
      <c r="G158" s="34">
        <v>7135.42</v>
      </c>
      <c r="H158" s="34">
        <v>6280.07</v>
      </c>
      <c r="I158" s="34">
        <v>6145.99</v>
      </c>
      <c r="J158" s="34">
        <v>5248.03</v>
      </c>
      <c r="K158" s="34">
        <v>4241.58</v>
      </c>
      <c r="L158" s="34">
        <v>5691.02</v>
      </c>
      <c r="M158" s="34">
        <v>5639.12</v>
      </c>
      <c r="N158" s="34">
        <v>4587.6099999999997</v>
      </c>
      <c r="O158" s="34">
        <v>5077.32</v>
      </c>
      <c r="P158" s="34">
        <v>5720.47</v>
      </c>
      <c r="Q158" s="34">
        <v>4371.87</v>
      </c>
      <c r="R158" s="34">
        <v>5408.25</v>
      </c>
      <c r="S158" s="34">
        <v>4871.0200000000004</v>
      </c>
      <c r="T158" s="34">
        <v>4670.08</v>
      </c>
      <c r="U158" s="34">
        <v>4737.58</v>
      </c>
      <c r="V158" s="34">
        <v>5232.8100000000004</v>
      </c>
      <c r="W158" s="34">
        <v>4333.05</v>
      </c>
      <c r="X158" s="34">
        <v>3020.13</v>
      </c>
      <c r="Y158" s="34">
        <v>2886.55</v>
      </c>
      <c r="Z158" s="34">
        <v>3238.8</v>
      </c>
      <c r="AA158" s="34">
        <v>1903.61</v>
      </c>
      <c r="AB158" s="34">
        <v>976.47</v>
      </c>
      <c r="AC158" s="34">
        <v>2041.86</v>
      </c>
      <c r="AD158" s="34">
        <v>1610.71</v>
      </c>
      <c r="AE158" s="34">
        <v>979.42</v>
      </c>
      <c r="AF158" s="34">
        <v>1293.8399999999999</v>
      </c>
      <c r="AG158" s="34">
        <v>1830.42</v>
      </c>
      <c r="AH158" s="34">
        <v>2883.23</v>
      </c>
      <c r="AI158" s="34">
        <v>3551.41</v>
      </c>
      <c r="AJ158" s="34">
        <v>4014.37</v>
      </c>
      <c r="AK158" s="34">
        <v>4085.44</v>
      </c>
      <c r="AL158" s="34">
        <v>4078.22</v>
      </c>
      <c r="AM158" s="34">
        <v>3784.78</v>
      </c>
      <c r="AN158" s="34">
        <v>2008.9558151260501</v>
      </c>
    </row>
    <row r="159" spans="1:40">
      <c r="A159" s="99" t="s">
        <v>587</v>
      </c>
      <c r="B159" s="100">
        <v>10</v>
      </c>
      <c r="C159" s="99" t="s">
        <v>529</v>
      </c>
      <c r="D159" s="99" t="s">
        <v>588</v>
      </c>
      <c r="E159" s="34">
        <v>8608.07</v>
      </c>
      <c r="F159" s="34">
        <v>10107</v>
      </c>
      <c r="G159" s="34">
        <v>10701</v>
      </c>
      <c r="H159" s="34">
        <v>10523.13</v>
      </c>
      <c r="I159" s="34">
        <v>10868.81</v>
      </c>
      <c r="J159" s="34">
        <v>11640.79</v>
      </c>
      <c r="K159" s="34">
        <v>12237.93</v>
      </c>
      <c r="L159" s="34">
        <v>12836.42</v>
      </c>
      <c r="M159" s="34">
        <v>12247.17</v>
      </c>
      <c r="N159" s="34">
        <v>11593.82</v>
      </c>
      <c r="O159" s="34">
        <v>12663.1</v>
      </c>
      <c r="P159" s="34">
        <v>13495.32</v>
      </c>
      <c r="Q159" s="34">
        <v>12034.07</v>
      </c>
      <c r="R159" s="34">
        <v>11753.45</v>
      </c>
      <c r="S159" s="34">
        <v>11857.06</v>
      </c>
      <c r="T159" s="34">
        <v>12152.88</v>
      </c>
      <c r="U159" s="34">
        <v>12810.02</v>
      </c>
      <c r="V159" s="34">
        <v>11627.9</v>
      </c>
      <c r="W159" s="34">
        <v>11628.46</v>
      </c>
      <c r="X159" s="34">
        <v>10905.51</v>
      </c>
      <c r="Y159" s="34">
        <v>12083.63</v>
      </c>
      <c r="Z159" s="34">
        <v>12548.06</v>
      </c>
      <c r="AA159" s="34">
        <v>12871.51</v>
      </c>
      <c r="AB159" s="34">
        <v>11775.41</v>
      </c>
      <c r="AC159" s="34">
        <v>11395.84</v>
      </c>
      <c r="AD159" s="34">
        <v>10718.34</v>
      </c>
      <c r="AE159" s="34">
        <v>10430.56</v>
      </c>
      <c r="AF159" s="34">
        <v>11128.68</v>
      </c>
      <c r="AG159" s="34">
        <v>12730.1</v>
      </c>
      <c r="AH159" s="34">
        <v>12075.15</v>
      </c>
      <c r="AI159" s="34">
        <v>12332.5</v>
      </c>
      <c r="AJ159" s="34">
        <v>12402.38</v>
      </c>
      <c r="AK159" s="34">
        <v>11102.9</v>
      </c>
      <c r="AL159" s="34">
        <v>11552.68</v>
      </c>
      <c r="AM159" s="34">
        <v>11099.23</v>
      </c>
      <c r="AN159" s="34">
        <v>12036.6779159664</v>
      </c>
    </row>
    <row r="160" spans="1:40">
      <c r="A160" s="99" t="s">
        <v>589</v>
      </c>
      <c r="B160" s="100">
        <v>10</v>
      </c>
      <c r="C160" s="99" t="s">
        <v>529</v>
      </c>
      <c r="D160" s="99" t="s">
        <v>590</v>
      </c>
      <c r="E160" s="34">
        <v>5133.01</v>
      </c>
      <c r="F160" s="34">
        <v>6479.56</v>
      </c>
      <c r="G160" s="34">
        <v>6329.99</v>
      </c>
      <c r="H160" s="34">
        <v>5153.41</v>
      </c>
      <c r="I160" s="34">
        <v>4171.72</v>
      </c>
      <c r="J160" s="34">
        <v>4566.68</v>
      </c>
      <c r="K160" s="34">
        <v>3727.35</v>
      </c>
      <c r="L160" s="34">
        <v>2401.91</v>
      </c>
      <c r="M160" s="34">
        <v>1764.54</v>
      </c>
      <c r="N160" s="34">
        <v>2519.29</v>
      </c>
      <c r="O160" s="34">
        <v>3879.75</v>
      </c>
      <c r="P160" s="34">
        <v>4390.3900000000003</v>
      </c>
      <c r="Q160" s="34">
        <v>5058.66</v>
      </c>
      <c r="R160" s="34">
        <v>4712.9799999999996</v>
      </c>
      <c r="S160" s="34">
        <v>6331.48</v>
      </c>
      <c r="T160" s="34">
        <v>4920.82</v>
      </c>
      <c r="U160" s="34">
        <v>3886.79</v>
      </c>
      <c r="V160" s="34">
        <v>4341.79</v>
      </c>
      <c r="W160" s="34">
        <v>2994.92</v>
      </c>
      <c r="X160" s="34">
        <v>1497.69</v>
      </c>
      <c r="Y160" s="34">
        <v>1561.51</v>
      </c>
      <c r="Z160" s="34">
        <v>694.76</v>
      </c>
      <c r="AA160" s="34">
        <v>802.3</v>
      </c>
      <c r="AB160" s="34">
        <v>11.2</v>
      </c>
      <c r="AC160" s="34">
        <v>1635.34</v>
      </c>
      <c r="AD160" s="34">
        <v>664.99</v>
      </c>
      <c r="AE160" s="34">
        <v>919.39</v>
      </c>
      <c r="AF160" s="34">
        <v>-394.87</v>
      </c>
      <c r="AG160" s="34">
        <v>-116.64</v>
      </c>
      <c r="AH160" s="34">
        <v>-802.4</v>
      </c>
      <c r="AI160" s="34">
        <v>-1954.51</v>
      </c>
      <c r="AJ160" s="34">
        <v>-1507.38</v>
      </c>
      <c r="AK160" s="34">
        <v>-2815.28</v>
      </c>
      <c r="AL160" s="34">
        <v>-2908.81</v>
      </c>
      <c r="AM160" s="34">
        <v>-3821.17</v>
      </c>
      <c r="AN160" s="34">
        <v>-2213.6452268907601</v>
      </c>
    </row>
    <row r="161" spans="1:40">
      <c r="A161" s="99" t="s">
        <v>591</v>
      </c>
      <c r="B161" s="100">
        <v>10</v>
      </c>
      <c r="C161" s="99" t="s">
        <v>529</v>
      </c>
      <c r="D161" s="99" t="s">
        <v>592</v>
      </c>
      <c r="E161" s="34">
        <v>6421.8</v>
      </c>
      <c r="F161" s="34">
        <v>7525.9</v>
      </c>
      <c r="G161" s="34">
        <v>8606.2999999999993</v>
      </c>
      <c r="H161" s="34">
        <v>8303.64</v>
      </c>
      <c r="I161" s="34">
        <v>9737.4699999999993</v>
      </c>
      <c r="J161" s="34">
        <v>9440.6200000000008</v>
      </c>
      <c r="K161" s="34">
        <v>11396.61</v>
      </c>
      <c r="L161" s="34">
        <v>9912.0300000000007</v>
      </c>
      <c r="M161" s="34">
        <v>9583.86</v>
      </c>
      <c r="N161" s="34">
        <v>10116.469999999999</v>
      </c>
      <c r="O161" s="34">
        <v>11661.23</v>
      </c>
      <c r="P161" s="34">
        <v>12740.39</v>
      </c>
      <c r="Q161" s="34">
        <v>11573.93</v>
      </c>
      <c r="R161" s="34">
        <v>10352.120000000001</v>
      </c>
      <c r="S161" s="34">
        <v>9738.9699999999993</v>
      </c>
      <c r="T161" s="34">
        <v>9786.52</v>
      </c>
      <c r="U161" s="34">
        <v>9937.8799999999992</v>
      </c>
      <c r="V161" s="34">
        <v>9733.25</v>
      </c>
      <c r="W161" s="34">
        <v>10083.56</v>
      </c>
      <c r="X161" s="34">
        <v>10543.99</v>
      </c>
      <c r="Y161" s="34">
        <v>10626.08</v>
      </c>
      <c r="Z161" s="34">
        <v>10262.85</v>
      </c>
      <c r="AA161" s="34">
        <v>10267</v>
      </c>
      <c r="AB161" s="34">
        <v>9587.86</v>
      </c>
      <c r="AC161" s="34">
        <v>8938.5400000000009</v>
      </c>
      <c r="AD161" s="34">
        <v>8866.65</v>
      </c>
      <c r="AE161" s="34">
        <v>7169.95</v>
      </c>
      <c r="AF161" s="34">
        <v>6773.4</v>
      </c>
      <c r="AG161" s="34">
        <v>8444.25</v>
      </c>
      <c r="AH161" s="34">
        <v>9657.09</v>
      </c>
      <c r="AI161" s="34">
        <v>9348.0400000000009</v>
      </c>
      <c r="AJ161" s="34">
        <v>9200.2900000000009</v>
      </c>
      <c r="AK161" s="34">
        <v>8817.33</v>
      </c>
      <c r="AL161" s="34">
        <v>8696.16</v>
      </c>
      <c r="AM161" s="34">
        <v>10552.48</v>
      </c>
      <c r="AN161" s="34">
        <v>9383.3365210083994</v>
      </c>
    </row>
    <row r="162" spans="1:40">
      <c r="A162" s="99" t="s">
        <v>593</v>
      </c>
      <c r="B162" s="100">
        <v>10</v>
      </c>
      <c r="C162" s="99" t="s">
        <v>529</v>
      </c>
      <c r="D162" s="99" t="s">
        <v>594</v>
      </c>
      <c r="E162" s="34">
        <v>9680.81</v>
      </c>
      <c r="F162" s="34">
        <v>8104.57</v>
      </c>
      <c r="G162" s="34">
        <v>8718.92</v>
      </c>
      <c r="H162" s="34">
        <v>8594.7800000000007</v>
      </c>
      <c r="I162" s="34">
        <v>7903</v>
      </c>
      <c r="J162" s="34">
        <v>6138.01</v>
      </c>
      <c r="K162" s="34">
        <v>5205.71</v>
      </c>
      <c r="L162" s="34">
        <v>6659.69</v>
      </c>
      <c r="M162" s="34">
        <v>7443.52</v>
      </c>
      <c r="N162" s="34">
        <v>8865.11</v>
      </c>
      <c r="O162" s="34">
        <v>8098.93</v>
      </c>
      <c r="P162" s="34">
        <v>7761.47</v>
      </c>
      <c r="Q162" s="34">
        <v>7981.8</v>
      </c>
      <c r="R162" s="34">
        <v>8239.9599999999991</v>
      </c>
      <c r="S162" s="34">
        <v>8189.59</v>
      </c>
      <c r="T162" s="34">
        <v>8488.35</v>
      </c>
      <c r="U162" s="34">
        <v>8850.1</v>
      </c>
      <c r="V162" s="34">
        <v>9611.48</v>
      </c>
      <c r="W162" s="34">
        <v>9565.1200000000008</v>
      </c>
      <c r="X162" s="34">
        <v>9646.59</v>
      </c>
      <c r="Y162" s="34">
        <v>9236.4599999999991</v>
      </c>
      <c r="Z162" s="34">
        <v>7951.85</v>
      </c>
      <c r="AA162" s="34">
        <v>7158.85</v>
      </c>
      <c r="AB162" s="34">
        <v>7176.36</v>
      </c>
      <c r="AC162" s="34">
        <v>6626.27</v>
      </c>
      <c r="AD162" s="34">
        <v>6198.92</v>
      </c>
      <c r="AE162" s="34">
        <v>6646.73</v>
      </c>
      <c r="AF162" s="34">
        <v>5921.59</v>
      </c>
      <c r="AG162" s="34">
        <v>6717.42</v>
      </c>
      <c r="AH162" s="34">
        <v>7415.23</v>
      </c>
      <c r="AI162" s="34">
        <v>7752.21</v>
      </c>
      <c r="AJ162" s="34">
        <v>7307.41</v>
      </c>
      <c r="AK162" s="34">
        <v>6521.14</v>
      </c>
      <c r="AL162" s="34">
        <v>7217.45</v>
      </c>
      <c r="AM162" s="34">
        <v>6728.04</v>
      </c>
      <c r="AN162" s="34">
        <v>7046.9804705882298</v>
      </c>
    </row>
    <row r="163" spans="1:40">
      <c r="A163" s="99" t="s">
        <v>595</v>
      </c>
      <c r="B163" s="100">
        <v>10</v>
      </c>
      <c r="C163" s="99" t="s">
        <v>529</v>
      </c>
      <c r="D163" s="99" t="s">
        <v>596</v>
      </c>
      <c r="E163" s="34">
        <v>3860.51</v>
      </c>
      <c r="F163" s="34">
        <v>3901.09</v>
      </c>
      <c r="G163" s="34">
        <v>3171.23</v>
      </c>
      <c r="H163" s="34">
        <v>2348.83</v>
      </c>
      <c r="I163" s="34">
        <v>2686.43</v>
      </c>
      <c r="J163" s="34">
        <v>3034.27</v>
      </c>
      <c r="K163" s="34">
        <v>2643</v>
      </c>
      <c r="L163" s="34">
        <v>1916.06</v>
      </c>
      <c r="M163" s="34">
        <v>1886.13</v>
      </c>
      <c r="N163" s="34">
        <v>2238.11</v>
      </c>
      <c r="O163" s="34">
        <v>1095.94</v>
      </c>
      <c r="P163" s="34">
        <v>2037.38</v>
      </c>
      <c r="Q163" s="34">
        <v>1985.04</v>
      </c>
      <c r="R163" s="34">
        <v>3205.78</v>
      </c>
      <c r="S163" s="34">
        <v>2878.26</v>
      </c>
      <c r="T163" s="34">
        <v>3073.19</v>
      </c>
      <c r="U163" s="34">
        <v>4208.67</v>
      </c>
      <c r="V163" s="34">
        <v>5153.29</v>
      </c>
      <c r="W163" s="34">
        <v>6327.15</v>
      </c>
      <c r="X163" s="34">
        <v>6515.66</v>
      </c>
      <c r="Y163" s="34">
        <v>6588.19</v>
      </c>
      <c r="Z163" s="34">
        <v>7724.22</v>
      </c>
      <c r="AA163" s="34">
        <v>5925.74</v>
      </c>
      <c r="AB163" s="34">
        <v>6929.92</v>
      </c>
      <c r="AC163" s="34">
        <v>6997.81</v>
      </c>
      <c r="AD163" s="34">
        <v>5857.38</v>
      </c>
      <c r="AE163" s="34">
        <v>6391.18</v>
      </c>
      <c r="AF163" s="34">
        <v>5677.3</v>
      </c>
      <c r="AG163" s="34">
        <v>6027.19</v>
      </c>
      <c r="AH163" s="34">
        <v>7420.13</v>
      </c>
      <c r="AI163" s="34">
        <v>5729.36</v>
      </c>
      <c r="AJ163" s="34">
        <v>5383.42</v>
      </c>
      <c r="AK163" s="34">
        <v>4883.7299999999996</v>
      </c>
      <c r="AL163" s="34">
        <v>5011.8599999999997</v>
      </c>
      <c r="AM163" s="34">
        <v>4979.62</v>
      </c>
      <c r="AN163" s="34">
        <v>6818.4957478991601</v>
      </c>
    </row>
    <row r="164" spans="1:40">
      <c r="A164" s="99" t="s">
        <v>597</v>
      </c>
      <c r="B164" s="100">
        <v>10</v>
      </c>
      <c r="C164" s="99" t="s">
        <v>529</v>
      </c>
      <c r="D164" s="99" t="s">
        <v>598</v>
      </c>
      <c r="E164" s="34">
        <v>3635.55</v>
      </c>
      <c r="F164" s="34">
        <v>3054.39</v>
      </c>
      <c r="G164" s="34">
        <v>3102.34</v>
      </c>
      <c r="H164" s="34">
        <v>1731.98</v>
      </c>
      <c r="I164" s="34">
        <v>2675.13</v>
      </c>
      <c r="J164" s="34">
        <v>1218.24</v>
      </c>
      <c r="K164" s="34">
        <v>1511.55</v>
      </c>
      <c r="L164" s="34">
        <v>846.65</v>
      </c>
      <c r="M164" s="34">
        <v>-529.01</v>
      </c>
      <c r="N164" s="34">
        <v>-1004.08</v>
      </c>
      <c r="O164" s="34">
        <v>-108.25</v>
      </c>
      <c r="P164" s="34">
        <v>-166.28</v>
      </c>
      <c r="Q164" s="34">
        <v>27.65</v>
      </c>
      <c r="R164" s="34">
        <v>-198.48</v>
      </c>
      <c r="S164" s="34">
        <v>-125.03</v>
      </c>
      <c r="T164" s="34">
        <v>-846.34</v>
      </c>
      <c r="U164" s="34">
        <v>-824.99</v>
      </c>
      <c r="V164" s="34">
        <v>-2568.7399999999998</v>
      </c>
      <c r="W164" s="34">
        <v>-1449.88</v>
      </c>
      <c r="X164" s="34">
        <v>-78.180000000000007</v>
      </c>
      <c r="Y164" s="34">
        <v>-363.67</v>
      </c>
      <c r="Z164" s="34">
        <v>-192.14</v>
      </c>
      <c r="AA164" s="34">
        <v>-14.84</v>
      </c>
      <c r="AB164" s="34">
        <v>-328.94</v>
      </c>
      <c r="AC164" s="34">
        <v>-800.22</v>
      </c>
      <c r="AD164" s="34">
        <v>-1200.42</v>
      </c>
      <c r="AE164" s="34">
        <v>-955.25</v>
      </c>
      <c r="AF164" s="34">
        <v>361.66</v>
      </c>
      <c r="AG164" s="34">
        <v>1252.69</v>
      </c>
      <c r="AH164" s="34">
        <v>1967.9</v>
      </c>
      <c r="AI164" s="34">
        <v>990.61</v>
      </c>
      <c r="AJ164" s="34">
        <v>413.52</v>
      </c>
      <c r="AK164" s="34">
        <v>2272.09</v>
      </c>
      <c r="AL164" s="34">
        <v>2042</v>
      </c>
      <c r="AM164" s="34">
        <v>1666.89</v>
      </c>
      <c r="AN164" s="34">
        <v>-80.528537815121695</v>
      </c>
    </row>
    <row r="165" spans="1:40">
      <c r="A165" s="99" t="s">
        <v>599</v>
      </c>
      <c r="B165" s="100">
        <v>10</v>
      </c>
      <c r="C165" s="99" t="s">
        <v>529</v>
      </c>
      <c r="D165" s="99" t="s">
        <v>600</v>
      </c>
      <c r="E165" s="34">
        <v>3708.94</v>
      </c>
      <c r="F165" s="34">
        <v>3289.68</v>
      </c>
      <c r="G165" s="34">
        <v>2673.43</v>
      </c>
      <c r="H165" s="34">
        <v>2792.13</v>
      </c>
      <c r="I165" s="34">
        <v>2664.31</v>
      </c>
      <c r="J165" s="34">
        <v>4072.81</v>
      </c>
      <c r="K165" s="34">
        <v>3339.69</v>
      </c>
      <c r="L165" s="34">
        <v>1659.22</v>
      </c>
      <c r="M165" s="34">
        <v>1401.73</v>
      </c>
      <c r="N165" s="34">
        <v>895.29</v>
      </c>
      <c r="O165" s="34">
        <v>2087.29</v>
      </c>
      <c r="P165" s="34">
        <v>3113.47</v>
      </c>
      <c r="Q165" s="34">
        <v>2923.08</v>
      </c>
      <c r="R165" s="34">
        <v>3541.54</v>
      </c>
      <c r="S165" s="34">
        <v>3232.5</v>
      </c>
      <c r="T165" s="34">
        <v>3697.42</v>
      </c>
      <c r="U165" s="34">
        <v>4173.72</v>
      </c>
      <c r="V165" s="34">
        <v>3524.62</v>
      </c>
      <c r="W165" s="34">
        <v>3497.07</v>
      </c>
      <c r="X165" s="34">
        <v>2757.81</v>
      </c>
      <c r="Y165" s="34">
        <v>2843.09</v>
      </c>
      <c r="Z165" s="34">
        <v>2374.09</v>
      </c>
      <c r="AA165" s="34">
        <v>2385.9299999999998</v>
      </c>
      <c r="AB165" s="34">
        <v>3455.96</v>
      </c>
      <c r="AC165" s="34">
        <v>3225.19</v>
      </c>
      <c r="AD165" s="34">
        <v>3113.86</v>
      </c>
      <c r="AE165" s="34">
        <v>2080.2600000000002</v>
      </c>
      <c r="AF165" s="34">
        <v>799.8</v>
      </c>
      <c r="AG165" s="34">
        <v>-314.97000000000003</v>
      </c>
      <c r="AH165" s="34">
        <v>1048.8699999999999</v>
      </c>
      <c r="AI165" s="34">
        <v>1242.51</v>
      </c>
      <c r="AJ165" s="34">
        <v>-447.65</v>
      </c>
      <c r="AK165" s="34">
        <v>-1515.43</v>
      </c>
      <c r="AL165" s="34">
        <v>-1216.6099999999999</v>
      </c>
      <c r="AM165" s="34">
        <v>302.25</v>
      </c>
      <c r="AN165" s="34">
        <v>632.37994957982698</v>
      </c>
    </row>
    <row r="166" spans="1:40">
      <c r="A166" s="99" t="s">
        <v>601</v>
      </c>
      <c r="B166" s="100">
        <v>10</v>
      </c>
      <c r="C166" s="99" t="s">
        <v>529</v>
      </c>
      <c r="D166" s="99" t="s">
        <v>602</v>
      </c>
      <c r="E166" s="34">
        <v>4056.3</v>
      </c>
      <c r="F166" s="34">
        <v>3035.26</v>
      </c>
      <c r="G166" s="34">
        <v>3366.5</v>
      </c>
      <c r="H166" s="34">
        <v>1954.94</v>
      </c>
      <c r="I166" s="34">
        <v>2016.26</v>
      </c>
      <c r="J166" s="34">
        <v>1936.62</v>
      </c>
      <c r="K166" s="34">
        <v>1311.29</v>
      </c>
      <c r="L166" s="34">
        <v>-309.33999999999997</v>
      </c>
      <c r="M166" s="34">
        <v>270.04000000000002</v>
      </c>
      <c r="N166" s="34">
        <v>-371.88</v>
      </c>
      <c r="O166" s="34">
        <v>-320.95999999999998</v>
      </c>
      <c r="P166" s="34">
        <v>-154.97</v>
      </c>
      <c r="Q166" s="34">
        <v>-1702.61</v>
      </c>
      <c r="R166" s="34">
        <v>-1094.19</v>
      </c>
      <c r="S166" s="34">
        <v>-1721.36</v>
      </c>
      <c r="T166" s="34">
        <v>-2393.96</v>
      </c>
      <c r="U166" s="34">
        <v>-2570.46</v>
      </c>
      <c r="V166" s="34">
        <v>-3095.51</v>
      </c>
      <c r="W166" s="34">
        <v>-1629.26</v>
      </c>
      <c r="X166" s="34">
        <v>-2773.36</v>
      </c>
      <c r="Y166" s="34">
        <v>-1962.26</v>
      </c>
      <c r="Z166" s="34">
        <v>-1875.01</v>
      </c>
      <c r="AA166" s="34">
        <v>-2237.35</v>
      </c>
      <c r="AB166" s="34">
        <v>-660.44</v>
      </c>
      <c r="AC166" s="34">
        <v>-2097.39</v>
      </c>
      <c r="AD166" s="34">
        <v>-1552.79</v>
      </c>
      <c r="AE166" s="34">
        <v>-2289.4299999999998</v>
      </c>
      <c r="AF166" s="34">
        <v>-1960.81</v>
      </c>
      <c r="AG166" s="34">
        <v>-1662.26</v>
      </c>
      <c r="AH166" s="34">
        <v>-2350.87</v>
      </c>
      <c r="AI166" s="34">
        <v>-2024.13</v>
      </c>
      <c r="AJ166" s="34">
        <v>-1449.66</v>
      </c>
      <c r="AK166" s="34">
        <v>-367.38</v>
      </c>
      <c r="AL166" s="34">
        <v>-1215.6400000000001</v>
      </c>
      <c r="AM166" s="34">
        <v>-953.19</v>
      </c>
      <c r="AN166" s="34">
        <v>-3051.1619663865599</v>
      </c>
    </row>
    <row r="167" spans="1:40">
      <c r="A167" s="99" t="s">
        <v>603</v>
      </c>
      <c r="B167" s="100">
        <v>10</v>
      </c>
      <c r="C167" s="99" t="s">
        <v>529</v>
      </c>
      <c r="D167" s="99" t="s">
        <v>604</v>
      </c>
      <c r="E167" s="34">
        <v>6706.51</v>
      </c>
      <c r="F167" s="34">
        <v>7641.73</v>
      </c>
      <c r="G167" s="34">
        <v>6815.56</v>
      </c>
      <c r="H167" s="34">
        <v>6639.63</v>
      </c>
      <c r="I167" s="34">
        <v>6572.41</v>
      </c>
      <c r="J167" s="34">
        <v>4918.46</v>
      </c>
      <c r="K167" s="34">
        <v>5694.03</v>
      </c>
      <c r="L167" s="34">
        <v>4965.24</v>
      </c>
      <c r="M167" s="34">
        <v>3879.52</v>
      </c>
      <c r="N167" s="34">
        <v>2674.34</v>
      </c>
      <c r="O167" s="34">
        <v>4126.2299999999996</v>
      </c>
      <c r="P167" s="34">
        <v>4097.9799999999996</v>
      </c>
      <c r="Q167" s="34">
        <v>4598.78</v>
      </c>
      <c r="R167" s="34">
        <v>4762.05</v>
      </c>
      <c r="S167" s="34">
        <v>5141.05</v>
      </c>
      <c r="T167" s="34">
        <v>6719.04</v>
      </c>
      <c r="U167" s="34">
        <v>5848.49</v>
      </c>
      <c r="V167" s="34">
        <v>6020.08</v>
      </c>
      <c r="W167" s="34">
        <v>5961.53</v>
      </c>
      <c r="X167" s="34">
        <v>6322.7</v>
      </c>
      <c r="Y167" s="34">
        <v>5260.43</v>
      </c>
      <c r="Z167" s="34">
        <v>5867.76</v>
      </c>
      <c r="AA167" s="34">
        <v>5683.11</v>
      </c>
      <c r="AB167" s="34">
        <v>5587.43</v>
      </c>
      <c r="AC167" s="34">
        <v>5390.51</v>
      </c>
      <c r="AD167" s="34">
        <v>5755.36</v>
      </c>
      <c r="AE167" s="34">
        <v>6450.4</v>
      </c>
      <c r="AF167" s="34">
        <v>6903.29</v>
      </c>
      <c r="AG167" s="34">
        <v>5750.94</v>
      </c>
      <c r="AH167" s="34">
        <v>4958.49</v>
      </c>
      <c r="AI167" s="34">
        <v>5184.1400000000003</v>
      </c>
      <c r="AJ167" s="34">
        <v>6443.41</v>
      </c>
      <c r="AK167" s="34">
        <v>6321.01</v>
      </c>
      <c r="AL167" s="34">
        <v>6421.06</v>
      </c>
      <c r="AM167" s="34">
        <v>6034.22</v>
      </c>
      <c r="AN167" s="34">
        <v>5844.06381512605</v>
      </c>
    </row>
    <row r="168" spans="1:40">
      <c r="A168" s="99" t="s">
        <v>605</v>
      </c>
      <c r="B168" s="100">
        <v>10</v>
      </c>
      <c r="C168" s="99" t="s">
        <v>529</v>
      </c>
      <c r="D168" s="99" t="s">
        <v>606</v>
      </c>
      <c r="E168" s="34">
        <v>7369.04</v>
      </c>
      <c r="F168" s="34">
        <v>7127.47</v>
      </c>
      <c r="G168" s="34">
        <v>6167.2</v>
      </c>
      <c r="H168" s="34">
        <v>4311.21</v>
      </c>
      <c r="I168" s="34">
        <v>4573.37</v>
      </c>
      <c r="J168" s="34">
        <v>4108.38</v>
      </c>
      <c r="K168" s="34">
        <v>5417.5</v>
      </c>
      <c r="L168" s="34">
        <v>5616.35</v>
      </c>
      <c r="M168" s="34">
        <v>6759.72</v>
      </c>
      <c r="N168" s="34">
        <v>7306.94</v>
      </c>
      <c r="O168" s="34">
        <v>7380</v>
      </c>
      <c r="P168" s="34">
        <v>7459.09</v>
      </c>
      <c r="Q168" s="34">
        <v>8772.51</v>
      </c>
      <c r="R168" s="34">
        <v>9464.84</v>
      </c>
      <c r="S168" s="34">
        <v>10201.969999999999</v>
      </c>
      <c r="T168" s="34">
        <v>8529.15</v>
      </c>
      <c r="U168" s="34">
        <v>8132.6</v>
      </c>
      <c r="V168" s="34">
        <v>8799.74</v>
      </c>
      <c r="W168" s="34">
        <v>7180.05</v>
      </c>
      <c r="X168" s="34">
        <v>7292.75</v>
      </c>
      <c r="Y168" s="34">
        <v>7955.31</v>
      </c>
      <c r="Z168" s="34">
        <v>7506.8</v>
      </c>
      <c r="AA168" s="34">
        <v>7744.11</v>
      </c>
      <c r="AB168" s="34">
        <v>6227.07</v>
      </c>
      <c r="AC168" s="34">
        <v>7323.85</v>
      </c>
      <c r="AD168" s="34">
        <v>5987.15</v>
      </c>
      <c r="AE168" s="34">
        <v>7033.8</v>
      </c>
      <c r="AF168" s="34">
        <v>7268.64</v>
      </c>
      <c r="AG168" s="34">
        <v>6371.54</v>
      </c>
      <c r="AH168" s="34">
        <v>8027.13</v>
      </c>
      <c r="AI168" s="34">
        <v>8750.27</v>
      </c>
      <c r="AJ168" s="34">
        <v>9146.67</v>
      </c>
      <c r="AK168" s="34">
        <v>7694.39</v>
      </c>
      <c r="AL168" s="34">
        <v>7035.28</v>
      </c>
      <c r="AM168" s="34">
        <v>6752.49</v>
      </c>
      <c r="AN168" s="34">
        <v>8069.6226890756298</v>
      </c>
    </row>
    <row r="169" spans="1:40">
      <c r="A169" s="99" t="s">
        <v>607</v>
      </c>
      <c r="B169" s="100">
        <v>10</v>
      </c>
      <c r="C169" s="99" t="s">
        <v>529</v>
      </c>
      <c r="D169" s="99" t="s">
        <v>608</v>
      </c>
      <c r="E169" s="34">
        <v>6638.19</v>
      </c>
      <c r="F169" s="34">
        <v>6600.48</v>
      </c>
      <c r="G169" s="34">
        <v>8265.35</v>
      </c>
      <c r="H169" s="34">
        <v>8247.27</v>
      </c>
      <c r="I169" s="34">
        <v>7385.81</v>
      </c>
      <c r="J169" s="34">
        <v>7481.43</v>
      </c>
      <c r="K169" s="34">
        <v>6717.96</v>
      </c>
      <c r="L169" s="34">
        <v>8113.37</v>
      </c>
      <c r="M169" s="34">
        <v>8001.08</v>
      </c>
      <c r="N169" s="34">
        <v>7177.32</v>
      </c>
      <c r="O169" s="34">
        <v>8313.1299999999992</v>
      </c>
      <c r="P169" s="34">
        <v>7503.83</v>
      </c>
      <c r="Q169" s="34">
        <v>7472.9</v>
      </c>
      <c r="R169" s="34">
        <v>6823.85</v>
      </c>
      <c r="S169" s="34">
        <v>5837.79</v>
      </c>
      <c r="T169" s="34">
        <v>4276.3900000000003</v>
      </c>
      <c r="U169" s="34">
        <v>4569.6400000000003</v>
      </c>
      <c r="V169" s="34">
        <v>4473.37</v>
      </c>
      <c r="W169" s="34">
        <v>5362.09</v>
      </c>
      <c r="X169" s="34">
        <v>7000.86</v>
      </c>
      <c r="Y169" s="34">
        <v>7773.65</v>
      </c>
      <c r="Z169" s="34">
        <v>8672.26</v>
      </c>
      <c r="AA169" s="34">
        <v>9315.1</v>
      </c>
      <c r="AB169" s="34">
        <v>8921.86</v>
      </c>
      <c r="AC169" s="34">
        <v>9864.67</v>
      </c>
      <c r="AD169" s="34">
        <v>9228.19</v>
      </c>
      <c r="AE169" s="34">
        <v>9663.74</v>
      </c>
      <c r="AF169" s="34">
        <v>10280.73</v>
      </c>
      <c r="AG169" s="34">
        <v>11097.05</v>
      </c>
      <c r="AH169" s="34">
        <v>10967.4</v>
      </c>
      <c r="AI169" s="34">
        <v>12158.34</v>
      </c>
      <c r="AJ169" s="34">
        <v>10797.32</v>
      </c>
      <c r="AK169" s="34">
        <v>11621.47</v>
      </c>
      <c r="AL169" s="34">
        <v>10315.14</v>
      </c>
      <c r="AM169" s="34">
        <v>9191.84</v>
      </c>
      <c r="AN169" s="34">
        <v>10403.7426722689</v>
      </c>
    </row>
    <row r="170" spans="1:40">
      <c r="A170" s="99" t="s">
        <v>609</v>
      </c>
      <c r="B170" s="100">
        <v>10</v>
      </c>
      <c r="C170" s="99" t="s">
        <v>529</v>
      </c>
      <c r="D170" s="99" t="s">
        <v>610</v>
      </c>
      <c r="E170" s="34">
        <v>9122.83</v>
      </c>
      <c r="F170" s="34">
        <v>9342.7000000000007</v>
      </c>
      <c r="G170" s="34">
        <v>9928.4599999999991</v>
      </c>
      <c r="H170" s="34">
        <v>9916.43</v>
      </c>
      <c r="I170" s="34">
        <v>10323.1</v>
      </c>
      <c r="J170" s="34">
        <v>11169.16</v>
      </c>
      <c r="K170" s="34">
        <v>11667.87</v>
      </c>
      <c r="L170" s="34">
        <v>11938.67</v>
      </c>
      <c r="M170" s="34">
        <v>10779.73</v>
      </c>
      <c r="N170" s="34">
        <v>9967.44</v>
      </c>
      <c r="O170" s="34">
        <v>10650.11</v>
      </c>
      <c r="P170" s="34">
        <v>11605.65</v>
      </c>
      <c r="Q170" s="34">
        <v>11615.57</v>
      </c>
      <c r="R170" s="34">
        <v>11144.04</v>
      </c>
      <c r="S170" s="34">
        <v>11054.42</v>
      </c>
      <c r="T170" s="34">
        <v>12848.23</v>
      </c>
      <c r="U170" s="34">
        <v>11997.74</v>
      </c>
      <c r="V170" s="34">
        <v>11933.32</v>
      </c>
      <c r="W170" s="34">
        <v>11350.07</v>
      </c>
      <c r="X170" s="34">
        <v>10485.65</v>
      </c>
      <c r="Y170" s="34">
        <v>10486.57</v>
      </c>
      <c r="Z170" s="34">
        <v>11737.59</v>
      </c>
      <c r="AA170" s="34">
        <v>11567.88</v>
      </c>
      <c r="AB170" s="34">
        <v>12105.98</v>
      </c>
      <c r="AC170" s="34">
        <v>11425.4</v>
      </c>
      <c r="AD170" s="34">
        <v>10835.02</v>
      </c>
      <c r="AE170" s="34">
        <v>8953</v>
      </c>
      <c r="AF170" s="34">
        <v>8400.9699999999993</v>
      </c>
      <c r="AG170" s="34">
        <v>7657.64</v>
      </c>
      <c r="AH170" s="34">
        <v>6538.14</v>
      </c>
      <c r="AI170" s="34">
        <v>6057.84</v>
      </c>
      <c r="AJ170" s="34">
        <v>6081.79</v>
      </c>
      <c r="AK170" s="34">
        <v>7115.4</v>
      </c>
      <c r="AL170" s="34">
        <v>6496.58</v>
      </c>
      <c r="AM170" s="34">
        <v>7274.19</v>
      </c>
      <c r="AN170" s="34">
        <v>8182.6487058823604</v>
      </c>
    </row>
    <row r="171" spans="1:40">
      <c r="A171" s="99" t="s">
        <v>611</v>
      </c>
      <c r="B171" s="100">
        <v>10</v>
      </c>
      <c r="C171" s="99" t="s">
        <v>529</v>
      </c>
      <c r="D171" s="99" t="s">
        <v>612</v>
      </c>
      <c r="E171" s="34">
        <v>8540.11</v>
      </c>
      <c r="F171" s="34">
        <v>8514.14</v>
      </c>
      <c r="G171" s="34">
        <v>9920.06</v>
      </c>
      <c r="H171" s="34">
        <v>10366.09</v>
      </c>
      <c r="I171" s="34">
        <v>10567.36</v>
      </c>
      <c r="J171" s="34">
        <v>9485.86</v>
      </c>
      <c r="K171" s="34">
        <v>9005.7000000000007</v>
      </c>
      <c r="L171" s="34">
        <v>8284.44</v>
      </c>
      <c r="M171" s="34">
        <v>7971.26</v>
      </c>
      <c r="N171" s="34">
        <v>8771.98</v>
      </c>
      <c r="O171" s="34">
        <v>8045.57</v>
      </c>
      <c r="P171" s="34">
        <v>7816.61</v>
      </c>
      <c r="Q171" s="34">
        <v>7513.35</v>
      </c>
      <c r="R171" s="34">
        <v>7577.45</v>
      </c>
      <c r="S171" s="34">
        <v>7143.25</v>
      </c>
      <c r="T171" s="34">
        <v>7016.97</v>
      </c>
      <c r="U171" s="34">
        <v>6656.72</v>
      </c>
      <c r="V171" s="34">
        <v>7615.36</v>
      </c>
      <c r="W171" s="34">
        <v>7835.37</v>
      </c>
      <c r="X171" s="34">
        <v>8236.06</v>
      </c>
      <c r="Y171" s="34">
        <v>9193.67</v>
      </c>
      <c r="Z171" s="34">
        <v>8092.88</v>
      </c>
      <c r="AA171" s="34">
        <v>8411.64</v>
      </c>
      <c r="AB171" s="34">
        <v>9349.3700000000008</v>
      </c>
      <c r="AC171" s="34">
        <v>9729.57</v>
      </c>
      <c r="AD171" s="34">
        <v>9115.85</v>
      </c>
      <c r="AE171" s="34">
        <v>8914.2199999999993</v>
      </c>
      <c r="AF171" s="34">
        <v>7516.81</v>
      </c>
      <c r="AG171" s="34">
        <v>7434.64</v>
      </c>
      <c r="AH171" s="34">
        <v>6421.06</v>
      </c>
      <c r="AI171" s="34">
        <v>6204.31</v>
      </c>
      <c r="AJ171" s="34">
        <v>7807.64</v>
      </c>
      <c r="AK171" s="34">
        <v>8503.3799999999992</v>
      </c>
      <c r="AL171" s="34">
        <v>7797.96</v>
      </c>
      <c r="AM171" s="34">
        <v>8383.82</v>
      </c>
      <c r="AN171" s="34">
        <v>7567.4633781512603</v>
      </c>
    </row>
    <row r="172" spans="1:40">
      <c r="A172" s="99" t="s">
        <v>613</v>
      </c>
      <c r="B172" s="100">
        <v>10</v>
      </c>
      <c r="C172" s="99" t="s">
        <v>529</v>
      </c>
      <c r="D172" s="99" t="s">
        <v>614</v>
      </c>
      <c r="E172" s="34">
        <v>5374.03</v>
      </c>
      <c r="F172" s="34">
        <v>5985.51</v>
      </c>
      <c r="G172" s="34">
        <v>6535.83</v>
      </c>
      <c r="H172" s="34">
        <v>6696.7</v>
      </c>
      <c r="I172" s="34">
        <v>5641.95</v>
      </c>
      <c r="J172" s="34">
        <v>6022.44</v>
      </c>
      <c r="K172" s="34">
        <v>4888.8</v>
      </c>
      <c r="L172" s="34">
        <v>4377.25</v>
      </c>
      <c r="M172" s="34">
        <v>4136.04</v>
      </c>
      <c r="N172" s="34">
        <v>4416.58</v>
      </c>
      <c r="O172" s="34">
        <v>3010.71</v>
      </c>
      <c r="P172" s="34">
        <v>3097.6</v>
      </c>
      <c r="Q172" s="34">
        <v>3582</v>
      </c>
      <c r="R172" s="34">
        <v>2283.9699999999998</v>
      </c>
      <c r="S172" s="34">
        <v>2142.83</v>
      </c>
      <c r="T172" s="34">
        <v>1931.84</v>
      </c>
      <c r="U172" s="34">
        <v>143.24</v>
      </c>
      <c r="V172" s="34">
        <v>1068.8900000000001</v>
      </c>
      <c r="W172" s="34">
        <v>501.19</v>
      </c>
      <c r="X172" s="34">
        <v>-829.56</v>
      </c>
      <c r="Y172" s="34">
        <v>-845.66</v>
      </c>
      <c r="Z172" s="34">
        <v>-799.61</v>
      </c>
      <c r="AA172" s="34">
        <v>-213.3</v>
      </c>
      <c r="AB172" s="34">
        <v>507.62</v>
      </c>
      <c r="AC172" s="34">
        <v>1457.31</v>
      </c>
      <c r="AD172" s="34">
        <v>2613.61</v>
      </c>
      <c r="AE172" s="34">
        <v>2092.48</v>
      </c>
      <c r="AF172" s="34">
        <v>2141.0100000000002</v>
      </c>
      <c r="AG172" s="34">
        <v>1407.13</v>
      </c>
      <c r="AH172" s="34">
        <v>2438.1</v>
      </c>
      <c r="AI172" s="34">
        <v>3040.61</v>
      </c>
      <c r="AJ172" s="34">
        <v>2716.54</v>
      </c>
      <c r="AK172" s="34">
        <v>1266.1099999999999</v>
      </c>
      <c r="AL172" s="34">
        <v>157.4</v>
      </c>
      <c r="AM172" s="34">
        <v>1642.75</v>
      </c>
      <c r="AN172" s="34">
        <v>-101.046000000001</v>
      </c>
    </row>
    <row r="173" spans="1:40">
      <c r="A173" s="99" t="s">
        <v>615</v>
      </c>
      <c r="B173" s="100">
        <v>10</v>
      </c>
      <c r="C173" s="99" t="s">
        <v>529</v>
      </c>
      <c r="D173" s="99" t="s">
        <v>616</v>
      </c>
      <c r="E173" s="34">
        <v>3355.74</v>
      </c>
      <c r="F173" s="34">
        <v>3304.61</v>
      </c>
      <c r="G173" s="34">
        <v>3783.3</v>
      </c>
      <c r="H173" s="34">
        <v>4887.8</v>
      </c>
      <c r="I173" s="34">
        <v>5912.1</v>
      </c>
      <c r="J173" s="34">
        <v>5878.52</v>
      </c>
      <c r="K173" s="34">
        <v>4431.21</v>
      </c>
      <c r="L173" s="34">
        <v>4092.14</v>
      </c>
      <c r="M173" s="34">
        <v>2787.5</v>
      </c>
      <c r="N173" s="34">
        <v>1559.45</v>
      </c>
      <c r="O173" s="34">
        <v>3280.87</v>
      </c>
      <c r="P173" s="34">
        <v>3380.3</v>
      </c>
      <c r="Q173" s="34">
        <v>2955.37</v>
      </c>
      <c r="R173" s="34">
        <v>2300.16</v>
      </c>
      <c r="S173" s="34">
        <v>1703.57</v>
      </c>
      <c r="T173" s="34">
        <v>2128.13</v>
      </c>
      <c r="U173" s="34">
        <v>2035.31</v>
      </c>
      <c r="V173" s="34">
        <v>1656.97</v>
      </c>
      <c r="W173" s="34">
        <v>2255.85</v>
      </c>
      <c r="X173" s="34">
        <v>2100.98</v>
      </c>
      <c r="Y173" s="34">
        <v>1954.31</v>
      </c>
      <c r="Z173" s="34">
        <v>3786.98</v>
      </c>
      <c r="AA173" s="34">
        <v>4946.76</v>
      </c>
      <c r="AB173" s="34">
        <v>4571.5</v>
      </c>
      <c r="AC173" s="34">
        <v>4640.32</v>
      </c>
      <c r="AD173" s="34">
        <v>5029.1400000000003</v>
      </c>
      <c r="AE173" s="34">
        <v>6558.81</v>
      </c>
      <c r="AF173" s="34">
        <v>6622.7</v>
      </c>
      <c r="AG173" s="34">
        <v>5717.66</v>
      </c>
      <c r="AH173" s="34">
        <v>4670.49</v>
      </c>
      <c r="AI173" s="34">
        <v>4838.6899999999996</v>
      </c>
      <c r="AJ173" s="34">
        <v>3852.95</v>
      </c>
      <c r="AK173" s="34">
        <v>4468.3</v>
      </c>
      <c r="AL173" s="34">
        <v>5390.05</v>
      </c>
      <c r="AM173" s="34">
        <v>4594.29</v>
      </c>
      <c r="AN173" s="34">
        <v>4658.0843865546203</v>
      </c>
    </row>
    <row r="174" spans="1:40">
      <c r="A174" s="99" t="s">
        <v>617</v>
      </c>
      <c r="B174" s="100">
        <v>10</v>
      </c>
      <c r="C174" s="99" t="s">
        <v>529</v>
      </c>
      <c r="D174" s="99" t="s">
        <v>618</v>
      </c>
      <c r="E174" s="34">
        <v>8003.37</v>
      </c>
      <c r="F174" s="34">
        <v>8421.75</v>
      </c>
      <c r="G174" s="34">
        <v>8445.41</v>
      </c>
      <c r="H174" s="34">
        <v>10111.31</v>
      </c>
      <c r="I174" s="34">
        <v>10882.1</v>
      </c>
      <c r="J174" s="34">
        <v>10348.719999999999</v>
      </c>
      <c r="K174" s="34">
        <v>10090.34</v>
      </c>
      <c r="L174" s="34">
        <v>10721.79</v>
      </c>
      <c r="M174" s="34">
        <v>11438.18</v>
      </c>
      <c r="N174" s="34">
        <v>12335.75</v>
      </c>
      <c r="O174" s="34">
        <v>12515.05</v>
      </c>
      <c r="P174" s="34">
        <v>12286.69</v>
      </c>
      <c r="Q174" s="34">
        <v>11817.86</v>
      </c>
      <c r="R174" s="34">
        <v>12037.39</v>
      </c>
      <c r="S174" s="34">
        <v>12856.78</v>
      </c>
      <c r="T174" s="34">
        <v>13475.29</v>
      </c>
      <c r="U174" s="34">
        <v>13675.02</v>
      </c>
      <c r="V174" s="34">
        <v>14889.02</v>
      </c>
      <c r="W174" s="34">
        <v>15528.3</v>
      </c>
      <c r="X174" s="34">
        <v>14364.26</v>
      </c>
      <c r="Y174" s="34">
        <v>14318.86</v>
      </c>
      <c r="Z174" s="34">
        <v>13837.88</v>
      </c>
      <c r="AA174" s="34">
        <v>14575.6</v>
      </c>
      <c r="AB174" s="34">
        <v>13972.32</v>
      </c>
      <c r="AC174" s="34">
        <v>14627.98</v>
      </c>
      <c r="AD174" s="34">
        <v>13770.53</v>
      </c>
      <c r="AE174" s="34">
        <v>13386.53</v>
      </c>
      <c r="AF174" s="34">
        <v>12890.04</v>
      </c>
      <c r="AG174" s="34">
        <v>12881.62</v>
      </c>
      <c r="AH174" s="34">
        <v>12809.99</v>
      </c>
      <c r="AI174" s="34">
        <v>11234.3</v>
      </c>
      <c r="AJ174" s="34">
        <v>12244.45</v>
      </c>
      <c r="AK174" s="34">
        <v>11280.99</v>
      </c>
      <c r="AL174" s="34">
        <v>10707.94</v>
      </c>
      <c r="AM174" s="34">
        <v>10428.549999999999</v>
      </c>
      <c r="AN174" s="34">
        <v>13817.6407731092</v>
      </c>
    </row>
    <row r="175" spans="1:40">
      <c r="A175" s="99" t="s">
        <v>619</v>
      </c>
      <c r="B175" s="100">
        <v>10</v>
      </c>
      <c r="C175" s="99" t="s">
        <v>529</v>
      </c>
      <c r="D175" s="99" t="s">
        <v>620</v>
      </c>
      <c r="E175" s="34">
        <v>2951.73</v>
      </c>
      <c r="F175" s="34">
        <v>4389.24</v>
      </c>
      <c r="G175" s="34">
        <v>5423.44</v>
      </c>
      <c r="H175" s="34">
        <v>5260.64</v>
      </c>
      <c r="I175" s="34">
        <v>5257.44</v>
      </c>
      <c r="J175" s="34">
        <v>6388.14</v>
      </c>
      <c r="K175" s="34">
        <v>7729.17</v>
      </c>
      <c r="L175" s="34">
        <v>8737.1299999999992</v>
      </c>
      <c r="M175" s="34">
        <v>9337.41</v>
      </c>
      <c r="N175" s="34">
        <v>10424.51</v>
      </c>
      <c r="O175" s="34">
        <v>10735.55</v>
      </c>
      <c r="P175" s="34">
        <v>10781.24</v>
      </c>
      <c r="Q175" s="34">
        <v>11691.72</v>
      </c>
      <c r="R175" s="34">
        <v>11673.13</v>
      </c>
      <c r="S175" s="34">
        <v>10873.04</v>
      </c>
      <c r="T175" s="34">
        <v>11151.35</v>
      </c>
      <c r="U175" s="34">
        <v>11204.69</v>
      </c>
      <c r="V175" s="34">
        <v>10683.12</v>
      </c>
      <c r="W175" s="34">
        <v>10973.2</v>
      </c>
      <c r="X175" s="34">
        <v>11517.3</v>
      </c>
      <c r="Y175" s="34">
        <v>11048.86</v>
      </c>
      <c r="Z175" s="34">
        <v>11014.73</v>
      </c>
      <c r="AA175" s="34">
        <v>12642.24</v>
      </c>
      <c r="AB175" s="34">
        <v>11677.46</v>
      </c>
      <c r="AC175" s="34">
        <v>11591.23</v>
      </c>
      <c r="AD175" s="34">
        <v>12119.54</v>
      </c>
      <c r="AE175" s="34">
        <v>11849</v>
      </c>
      <c r="AF175" s="34">
        <v>12469.55</v>
      </c>
      <c r="AG175" s="34">
        <v>12007.06</v>
      </c>
      <c r="AH175" s="34">
        <v>12566.26</v>
      </c>
      <c r="AI175" s="34">
        <v>13241.79</v>
      </c>
      <c r="AJ175" s="34">
        <v>13042.89</v>
      </c>
      <c r="AK175" s="34">
        <v>11892.72</v>
      </c>
      <c r="AL175" s="34">
        <v>11237.13</v>
      </c>
      <c r="AM175" s="34">
        <v>9748.35</v>
      </c>
      <c r="AN175" s="34">
        <v>13904.0720672269</v>
      </c>
    </row>
    <row r="176" spans="1:40">
      <c r="A176" s="99" t="s">
        <v>621</v>
      </c>
      <c r="B176" s="100">
        <v>10</v>
      </c>
      <c r="C176" s="99" t="s">
        <v>529</v>
      </c>
      <c r="D176" s="99" t="s">
        <v>622</v>
      </c>
      <c r="E176" s="34">
        <v>4959.13</v>
      </c>
      <c r="F176" s="34">
        <v>5454.35</v>
      </c>
      <c r="G176" s="34">
        <v>6120.14</v>
      </c>
      <c r="H176" s="34">
        <v>5633.66</v>
      </c>
      <c r="I176" s="34">
        <v>7211.86</v>
      </c>
      <c r="J176" s="34">
        <v>6162</v>
      </c>
      <c r="K176" s="34">
        <v>6682.99</v>
      </c>
      <c r="L176" s="34">
        <v>6108.89</v>
      </c>
      <c r="M176" s="34">
        <v>6053.5</v>
      </c>
      <c r="N176" s="34">
        <v>6991.77</v>
      </c>
      <c r="O176" s="34">
        <v>6647.93</v>
      </c>
      <c r="P176" s="34">
        <v>6675.9</v>
      </c>
      <c r="Q176" s="34">
        <v>7270.99</v>
      </c>
      <c r="R176" s="34">
        <v>6234.56</v>
      </c>
      <c r="S176" s="34">
        <v>7824.93</v>
      </c>
      <c r="T176" s="34">
        <v>6707.64</v>
      </c>
      <c r="U176" s="34">
        <v>8094.16</v>
      </c>
      <c r="V176" s="34">
        <v>8239.92</v>
      </c>
      <c r="W176" s="34">
        <v>8667.1200000000008</v>
      </c>
      <c r="X176" s="34">
        <v>9854.69</v>
      </c>
      <c r="Y176" s="34">
        <v>10985.04</v>
      </c>
      <c r="Z176" s="34">
        <v>10385.26</v>
      </c>
      <c r="AA176" s="34">
        <v>9358.48</v>
      </c>
      <c r="AB176" s="34">
        <v>10220.75</v>
      </c>
      <c r="AC176" s="34">
        <v>10101.26</v>
      </c>
      <c r="AD176" s="34">
        <v>11071.77</v>
      </c>
      <c r="AE176" s="34">
        <v>12456.58</v>
      </c>
      <c r="AF176" s="34">
        <v>13078.34</v>
      </c>
      <c r="AG176" s="34">
        <v>14030.63</v>
      </c>
      <c r="AH176" s="34">
        <v>15944.38</v>
      </c>
      <c r="AI176" s="34">
        <v>15251.11</v>
      </c>
      <c r="AJ176" s="34">
        <v>16020.87</v>
      </c>
      <c r="AK176" s="34">
        <v>17072.64</v>
      </c>
      <c r="AL176" s="34">
        <v>17064.53</v>
      </c>
      <c r="AM176" s="34">
        <v>17458.509999999998</v>
      </c>
      <c r="AN176" s="34">
        <v>16010.1923697479</v>
      </c>
    </row>
    <row r="177" spans="1:40">
      <c r="A177" s="99" t="s">
        <v>623</v>
      </c>
      <c r="B177" s="100">
        <v>10</v>
      </c>
      <c r="C177" s="99" t="s">
        <v>529</v>
      </c>
      <c r="D177" s="99" t="s">
        <v>624</v>
      </c>
      <c r="E177" s="34">
        <v>6465.73</v>
      </c>
      <c r="F177" s="34">
        <v>7150.13</v>
      </c>
      <c r="G177" s="34">
        <v>8126.02</v>
      </c>
      <c r="H177" s="34">
        <v>6914.5</v>
      </c>
      <c r="I177" s="34">
        <v>8143.58</v>
      </c>
      <c r="J177" s="34">
        <v>9894.31</v>
      </c>
      <c r="K177" s="34">
        <v>10261.950000000001</v>
      </c>
      <c r="L177" s="34">
        <v>11307.09</v>
      </c>
      <c r="M177" s="34">
        <v>10008.1</v>
      </c>
      <c r="N177" s="34">
        <v>11325.89</v>
      </c>
      <c r="O177" s="34">
        <v>11574.26</v>
      </c>
      <c r="P177" s="34">
        <v>12567.46</v>
      </c>
      <c r="Q177" s="34">
        <v>14159.42</v>
      </c>
      <c r="R177" s="34">
        <v>13712.09</v>
      </c>
      <c r="S177" s="34">
        <v>14040.14</v>
      </c>
      <c r="T177" s="34">
        <v>12717.67</v>
      </c>
      <c r="U177" s="34">
        <v>11412.15</v>
      </c>
      <c r="V177" s="34">
        <v>11979.71</v>
      </c>
      <c r="W177" s="34">
        <v>12472.67</v>
      </c>
      <c r="X177" s="34">
        <v>12358.5</v>
      </c>
      <c r="Y177" s="34">
        <v>12089.29</v>
      </c>
      <c r="Z177" s="34">
        <v>12871.5</v>
      </c>
      <c r="AA177" s="34">
        <v>13398.88</v>
      </c>
      <c r="AB177" s="34">
        <v>13485.69</v>
      </c>
      <c r="AC177" s="34">
        <v>12587.32</v>
      </c>
      <c r="AD177" s="34">
        <v>12296.73</v>
      </c>
      <c r="AE177" s="34">
        <v>12050.79</v>
      </c>
      <c r="AF177" s="34">
        <v>12154.19</v>
      </c>
      <c r="AG177" s="34">
        <v>11691.63</v>
      </c>
      <c r="AH177" s="34">
        <v>10332.16</v>
      </c>
      <c r="AI177" s="34">
        <v>11003.49</v>
      </c>
      <c r="AJ177" s="34">
        <v>10522.14</v>
      </c>
      <c r="AK177" s="34">
        <v>10794.74</v>
      </c>
      <c r="AL177" s="34">
        <v>9207.9599999999991</v>
      </c>
      <c r="AM177" s="34">
        <v>10071.83</v>
      </c>
      <c r="AN177" s="34">
        <v>12574.732302521001</v>
      </c>
    </row>
    <row r="178" spans="1:40">
      <c r="A178" s="99" t="s">
        <v>625</v>
      </c>
      <c r="B178" s="100">
        <v>10</v>
      </c>
      <c r="C178" s="99" t="s">
        <v>529</v>
      </c>
      <c r="D178" s="99" t="s">
        <v>626</v>
      </c>
      <c r="E178" s="34">
        <v>3858.37</v>
      </c>
      <c r="F178" s="34">
        <v>4181.91</v>
      </c>
      <c r="G178" s="34">
        <v>3100.03</v>
      </c>
      <c r="H178" s="34">
        <v>4648.05</v>
      </c>
      <c r="I178" s="34">
        <v>3038.37</v>
      </c>
      <c r="J178" s="34">
        <v>2175.5300000000002</v>
      </c>
      <c r="K178" s="34">
        <v>2520.7199999999998</v>
      </c>
      <c r="L178" s="34">
        <v>3931.22</v>
      </c>
      <c r="M178" s="34">
        <v>2151.5300000000002</v>
      </c>
      <c r="N178" s="34">
        <v>1911.09</v>
      </c>
      <c r="O178" s="34">
        <v>1487.85</v>
      </c>
      <c r="P178" s="34">
        <v>1531.94</v>
      </c>
      <c r="Q178" s="34">
        <v>2144.62</v>
      </c>
      <c r="R178" s="34">
        <v>3583.4</v>
      </c>
      <c r="S178" s="34">
        <v>3228.24</v>
      </c>
      <c r="T178" s="34">
        <v>3807.85</v>
      </c>
      <c r="U178" s="34">
        <v>2348.3200000000002</v>
      </c>
      <c r="V178" s="34">
        <v>1350.07</v>
      </c>
      <c r="W178" s="34">
        <v>2612.85</v>
      </c>
      <c r="X178" s="34">
        <v>3454.37</v>
      </c>
      <c r="Y178" s="34">
        <v>3547.39</v>
      </c>
      <c r="Z178" s="34">
        <v>2325.31</v>
      </c>
      <c r="AA178" s="34">
        <v>1928.78</v>
      </c>
      <c r="AB178" s="34">
        <v>3411.43</v>
      </c>
      <c r="AC178" s="34">
        <v>3176.06</v>
      </c>
      <c r="AD178" s="34">
        <v>3887.16</v>
      </c>
      <c r="AE178" s="34">
        <v>3211.12</v>
      </c>
      <c r="AF178" s="34">
        <v>3122.19</v>
      </c>
      <c r="AG178" s="34">
        <v>3431.34</v>
      </c>
      <c r="AH178" s="34">
        <v>1600.22</v>
      </c>
      <c r="AI178" s="34">
        <v>1393.72</v>
      </c>
      <c r="AJ178" s="34">
        <v>1912.51</v>
      </c>
      <c r="AK178" s="34">
        <v>3001.54</v>
      </c>
      <c r="AL178" s="34">
        <v>3693.37</v>
      </c>
      <c r="AM178" s="34">
        <v>2321.64</v>
      </c>
      <c r="AN178" s="34">
        <v>2540.8727058823501</v>
      </c>
    </row>
    <row r="179" spans="1:40">
      <c r="A179" s="99" t="s">
        <v>627</v>
      </c>
      <c r="B179" s="100">
        <v>10</v>
      </c>
      <c r="C179" s="99" t="s">
        <v>529</v>
      </c>
      <c r="D179" s="99" t="s">
        <v>628</v>
      </c>
      <c r="E179" s="34">
        <v>8907.56</v>
      </c>
      <c r="F179" s="34">
        <v>8849.1</v>
      </c>
      <c r="G179" s="34">
        <v>9042.34</v>
      </c>
      <c r="H179" s="34">
        <v>9218.1299999999992</v>
      </c>
      <c r="I179" s="34">
        <v>8005.42</v>
      </c>
      <c r="J179" s="34">
        <v>7390.44</v>
      </c>
      <c r="K179" s="34">
        <v>6759.03</v>
      </c>
      <c r="L179" s="34">
        <v>8316.08</v>
      </c>
      <c r="M179" s="34">
        <v>8349.51</v>
      </c>
      <c r="N179" s="34">
        <v>9461.2000000000007</v>
      </c>
      <c r="O179" s="34">
        <v>9498.6200000000008</v>
      </c>
      <c r="P179" s="34">
        <v>9453.0400000000009</v>
      </c>
      <c r="Q179" s="34">
        <v>9547.2199999999993</v>
      </c>
      <c r="R179" s="34">
        <v>9560.1</v>
      </c>
      <c r="S179" s="34">
        <v>10067.98</v>
      </c>
      <c r="T179" s="34">
        <v>8391.52</v>
      </c>
      <c r="U179" s="34">
        <v>8780.39</v>
      </c>
      <c r="V179" s="34">
        <v>8292.07</v>
      </c>
      <c r="W179" s="34">
        <v>7810.08</v>
      </c>
      <c r="X179" s="34">
        <v>6790.2</v>
      </c>
      <c r="Y179" s="34">
        <v>5530.43</v>
      </c>
      <c r="Z179" s="34">
        <v>4939.72</v>
      </c>
      <c r="AA179" s="34">
        <v>4818.7</v>
      </c>
      <c r="AB179" s="34">
        <v>3772.14</v>
      </c>
      <c r="AC179" s="34">
        <v>5161.99</v>
      </c>
      <c r="AD179" s="34">
        <v>6526.33</v>
      </c>
      <c r="AE179" s="34">
        <v>6855.98</v>
      </c>
      <c r="AF179" s="34">
        <v>7372.21</v>
      </c>
      <c r="AG179" s="34">
        <v>8570.64</v>
      </c>
      <c r="AH179" s="34">
        <v>7837.63</v>
      </c>
      <c r="AI179" s="34">
        <v>7669.36</v>
      </c>
      <c r="AJ179" s="34">
        <v>6850.43</v>
      </c>
      <c r="AK179" s="34">
        <v>6757.51</v>
      </c>
      <c r="AL179" s="34">
        <v>6216.09</v>
      </c>
      <c r="AM179" s="34">
        <v>6573.44</v>
      </c>
      <c r="AN179" s="34">
        <v>6147.8690924369803</v>
      </c>
    </row>
    <row r="180" spans="1:40">
      <c r="A180" s="99" t="s">
        <v>629</v>
      </c>
      <c r="B180" s="100">
        <v>10</v>
      </c>
      <c r="C180" s="99" t="s">
        <v>529</v>
      </c>
      <c r="D180" s="99" t="s">
        <v>630</v>
      </c>
      <c r="E180" s="34">
        <v>4219.72</v>
      </c>
      <c r="F180" s="34">
        <v>3983.98</v>
      </c>
      <c r="G180" s="34">
        <v>3973</v>
      </c>
      <c r="H180" s="34">
        <v>3315.05</v>
      </c>
      <c r="I180" s="34">
        <v>3238.81</v>
      </c>
      <c r="J180" s="34">
        <v>3634.69</v>
      </c>
      <c r="K180" s="34">
        <v>2125.62</v>
      </c>
      <c r="L180" s="34">
        <v>2867.12</v>
      </c>
      <c r="M180" s="34">
        <v>3618.35</v>
      </c>
      <c r="N180" s="34">
        <v>2769.3</v>
      </c>
      <c r="O180" s="34">
        <v>1713.17</v>
      </c>
      <c r="P180" s="34">
        <v>1868.45</v>
      </c>
      <c r="Q180" s="34">
        <v>2021.32</v>
      </c>
      <c r="R180" s="34">
        <v>2401.9</v>
      </c>
      <c r="S180" s="34">
        <v>3821.81</v>
      </c>
      <c r="T180" s="34">
        <v>2467.69</v>
      </c>
      <c r="U180" s="34">
        <v>2684.47</v>
      </c>
      <c r="V180" s="34">
        <v>2842.43</v>
      </c>
      <c r="W180" s="34">
        <v>1593.29</v>
      </c>
      <c r="X180" s="34">
        <v>1363.97</v>
      </c>
      <c r="Y180" s="34">
        <v>1102.5899999999999</v>
      </c>
      <c r="Z180" s="34">
        <v>763.58</v>
      </c>
      <c r="AA180" s="34">
        <v>1073.72</v>
      </c>
      <c r="AB180" s="34">
        <v>1578.03</v>
      </c>
      <c r="AC180" s="34">
        <v>211.86</v>
      </c>
      <c r="AD180" s="34">
        <v>141.88999999999999</v>
      </c>
      <c r="AE180" s="34">
        <v>-555.97</v>
      </c>
      <c r="AF180" s="34">
        <v>331.53</v>
      </c>
      <c r="AG180" s="34">
        <v>209.68</v>
      </c>
      <c r="AH180" s="34">
        <v>1222.28</v>
      </c>
      <c r="AI180" s="34">
        <v>190.26</v>
      </c>
      <c r="AJ180" s="34">
        <v>1753.53</v>
      </c>
      <c r="AK180" s="34">
        <v>2217.44</v>
      </c>
      <c r="AL180" s="34">
        <v>2861.49</v>
      </c>
      <c r="AM180" s="34">
        <v>1505.5</v>
      </c>
      <c r="AN180" s="34">
        <v>414.37211764706302</v>
      </c>
    </row>
    <row r="181" spans="1:40">
      <c r="A181" s="99" t="s">
        <v>631</v>
      </c>
      <c r="B181" s="100">
        <v>10</v>
      </c>
      <c r="C181" s="99" t="s">
        <v>529</v>
      </c>
      <c r="D181" s="99" t="s">
        <v>632</v>
      </c>
      <c r="E181" s="34">
        <v>4102.66</v>
      </c>
      <c r="F181" s="34">
        <v>3086.78</v>
      </c>
      <c r="G181" s="34">
        <v>3325.27</v>
      </c>
      <c r="H181" s="34">
        <v>3412.54</v>
      </c>
      <c r="I181" s="34">
        <v>5218.54</v>
      </c>
      <c r="J181" s="34">
        <v>6105.19</v>
      </c>
      <c r="K181" s="34">
        <v>6045.03</v>
      </c>
      <c r="L181" s="34">
        <v>5793.52</v>
      </c>
      <c r="M181" s="34">
        <v>4429.03</v>
      </c>
      <c r="N181" s="34">
        <v>3539.92</v>
      </c>
      <c r="O181" s="34">
        <v>4523.16</v>
      </c>
      <c r="P181" s="34">
        <v>4171.59</v>
      </c>
      <c r="Q181" s="34">
        <v>3336.49</v>
      </c>
      <c r="R181" s="34">
        <v>2487.2199999999998</v>
      </c>
      <c r="S181" s="34">
        <v>4123.91</v>
      </c>
      <c r="T181" s="34">
        <v>5373.7</v>
      </c>
      <c r="U181" s="34">
        <v>6543.42</v>
      </c>
      <c r="V181" s="34">
        <v>8004.05</v>
      </c>
      <c r="W181" s="34">
        <v>9576.3700000000008</v>
      </c>
      <c r="X181" s="34">
        <v>9006.91</v>
      </c>
      <c r="Y181" s="34">
        <v>9082.75</v>
      </c>
      <c r="Z181" s="34">
        <v>7608.2</v>
      </c>
      <c r="AA181" s="34">
        <v>8668.94</v>
      </c>
      <c r="AB181" s="34">
        <v>8271.89</v>
      </c>
      <c r="AC181" s="34">
        <v>7405.69</v>
      </c>
      <c r="AD181" s="34">
        <v>8750.49</v>
      </c>
      <c r="AE181" s="34">
        <v>8070.75</v>
      </c>
      <c r="AF181" s="34">
        <v>7415.62</v>
      </c>
      <c r="AG181" s="34">
        <v>7843.58</v>
      </c>
      <c r="AH181" s="34">
        <v>7860.98</v>
      </c>
      <c r="AI181" s="34">
        <v>7569.55</v>
      </c>
      <c r="AJ181" s="34">
        <v>6650.01</v>
      </c>
      <c r="AK181" s="34">
        <v>5919.49</v>
      </c>
      <c r="AL181" s="34">
        <v>5372.75</v>
      </c>
      <c r="AM181" s="34">
        <v>3810.62</v>
      </c>
      <c r="AN181" s="34">
        <v>8063.45603361344</v>
      </c>
    </row>
    <row r="182" spans="1:40">
      <c r="A182" s="99" t="s">
        <v>633</v>
      </c>
      <c r="B182" s="100">
        <v>10</v>
      </c>
      <c r="C182" s="99" t="s">
        <v>529</v>
      </c>
      <c r="D182" s="99" t="s">
        <v>634</v>
      </c>
      <c r="E182" s="34">
        <v>8053.13</v>
      </c>
      <c r="F182" s="34">
        <v>8268.2099999999991</v>
      </c>
      <c r="G182" s="34">
        <v>8710.31</v>
      </c>
      <c r="H182" s="34">
        <v>8613.6299999999992</v>
      </c>
      <c r="I182" s="34">
        <v>7661.31</v>
      </c>
      <c r="J182" s="34">
        <v>7829.09</v>
      </c>
      <c r="K182" s="34">
        <v>7655.92</v>
      </c>
      <c r="L182" s="34">
        <v>6682.32</v>
      </c>
      <c r="M182" s="34">
        <v>7840.31</v>
      </c>
      <c r="N182" s="34">
        <v>8263.73</v>
      </c>
      <c r="O182" s="34">
        <v>7137.97</v>
      </c>
      <c r="P182" s="34">
        <v>7500.56</v>
      </c>
      <c r="Q182" s="34">
        <v>6705.77</v>
      </c>
      <c r="R182" s="34">
        <v>5880.15</v>
      </c>
      <c r="S182" s="34">
        <v>5236.07</v>
      </c>
      <c r="T182" s="34">
        <v>5118.1899999999996</v>
      </c>
      <c r="U182" s="34">
        <v>4834.32</v>
      </c>
      <c r="V182" s="34">
        <v>5383.67</v>
      </c>
      <c r="W182" s="34">
        <v>5351.74</v>
      </c>
      <c r="X182" s="34">
        <v>5539.17</v>
      </c>
      <c r="Y182" s="34">
        <v>5011.6400000000003</v>
      </c>
      <c r="Z182" s="34">
        <v>5751.28</v>
      </c>
      <c r="AA182" s="34">
        <v>5620.59</v>
      </c>
      <c r="AB182" s="34">
        <v>4805.95</v>
      </c>
      <c r="AC182" s="34">
        <v>5257.83</v>
      </c>
      <c r="AD182" s="34">
        <v>4876.2</v>
      </c>
      <c r="AE182" s="34">
        <v>5096.33</v>
      </c>
      <c r="AF182" s="34">
        <v>4178.84</v>
      </c>
      <c r="AG182" s="34">
        <v>4330.1400000000003</v>
      </c>
      <c r="AH182" s="34">
        <v>3456.26</v>
      </c>
      <c r="AI182" s="34">
        <v>3920.67</v>
      </c>
      <c r="AJ182" s="34">
        <v>4070.83</v>
      </c>
      <c r="AK182" s="34">
        <v>4499.5200000000004</v>
      </c>
      <c r="AL182" s="34">
        <v>4936.07</v>
      </c>
      <c r="AM182" s="34">
        <v>5830.55</v>
      </c>
      <c r="AN182" s="34">
        <v>3642.9599831932801</v>
      </c>
    </row>
    <row r="183" spans="1:40">
      <c r="A183" s="99" t="s">
        <v>635</v>
      </c>
      <c r="B183" s="100">
        <v>10</v>
      </c>
      <c r="C183" s="99" t="s">
        <v>529</v>
      </c>
      <c r="D183" s="99" t="s">
        <v>636</v>
      </c>
      <c r="E183" s="34">
        <v>11752.39</v>
      </c>
      <c r="F183" s="34">
        <v>12335.55</v>
      </c>
      <c r="G183" s="34">
        <v>12722.8</v>
      </c>
      <c r="H183" s="34">
        <v>13381.18</v>
      </c>
      <c r="I183" s="34">
        <v>14715.73</v>
      </c>
      <c r="J183" s="34">
        <v>16258.38</v>
      </c>
      <c r="K183" s="34">
        <v>16204</v>
      </c>
      <c r="L183" s="34">
        <v>17661.38</v>
      </c>
      <c r="M183" s="34">
        <v>17420.060000000001</v>
      </c>
      <c r="N183" s="34">
        <v>17257.25</v>
      </c>
      <c r="O183" s="34">
        <v>16594.150000000001</v>
      </c>
      <c r="P183" s="34">
        <v>17148.18</v>
      </c>
      <c r="Q183" s="34">
        <v>16508.64</v>
      </c>
      <c r="R183" s="34">
        <v>17943.47</v>
      </c>
      <c r="S183" s="34">
        <v>16520.93</v>
      </c>
      <c r="T183" s="34">
        <v>16560.849999999999</v>
      </c>
      <c r="U183" s="34">
        <v>16755.93</v>
      </c>
      <c r="V183" s="34">
        <v>15423.07</v>
      </c>
      <c r="W183" s="34">
        <v>16795.87</v>
      </c>
      <c r="X183" s="34">
        <v>16896.099999999999</v>
      </c>
      <c r="Y183" s="34">
        <v>16091.28</v>
      </c>
      <c r="Z183" s="34">
        <v>15446.1</v>
      </c>
      <c r="AA183" s="34">
        <v>13726.25</v>
      </c>
      <c r="AB183" s="34">
        <v>14098.46</v>
      </c>
      <c r="AC183" s="34">
        <v>14693.74</v>
      </c>
      <c r="AD183" s="34">
        <v>14897.1</v>
      </c>
      <c r="AE183" s="34">
        <v>13793.77</v>
      </c>
      <c r="AF183" s="34">
        <v>12707.64</v>
      </c>
      <c r="AG183" s="34">
        <v>12748.41</v>
      </c>
      <c r="AH183" s="34">
        <v>14558.02</v>
      </c>
      <c r="AI183" s="34">
        <v>14752.05</v>
      </c>
      <c r="AJ183" s="34">
        <v>14643.99</v>
      </c>
      <c r="AK183" s="34">
        <v>15296.83</v>
      </c>
      <c r="AL183" s="34">
        <v>15281</v>
      </c>
      <c r="AM183" s="34">
        <v>14357.51</v>
      </c>
      <c r="AN183" s="34">
        <v>14915.9481344538</v>
      </c>
    </row>
    <row r="184" spans="1:40">
      <c r="A184" s="99" t="s">
        <v>637</v>
      </c>
      <c r="B184" s="100">
        <v>10</v>
      </c>
      <c r="C184" s="99" t="s">
        <v>529</v>
      </c>
      <c r="D184" s="99" t="s">
        <v>638</v>
      </c>
      <c r="E184" s="34">
        <v>2219.0100000000002</v>
      </c>
      <c r="F184" s="34">
        <v>2446.0100000000002</v>
      </c>
      <c r="G184" s="34">
        <v>1969.21</v>
      </c>
      <c r="H184" s="34">
        <v>2841.7</v>
      </c>
      <c r="I184" s="34">
        <v>1755.28</v>
      </c>
      <c r="J184" s="34">
        <v>1575.27</v>
      </c>
      <c r="K184" s="34">
        <v>1161.21</v>
      </c>
      <c r="L184" s="34">
        <v>300.24</v>
      </c>
      <c r="M184" s="34">
        <v>482.96</v>
      </c>
      <c r="N184" s="34">
        <v>2064.9699999999998</v>
      </c>
      <c r="O184" s="34">
        <v>1228.27</v>
      </c>
      <c r="P184" s="34">
        <v>471.32</v>
      </c>
      <c r="Q184" s="34">
        <v>460.46</v>
      </c>
      <c r="R184" s="34">
        <v>-337.39</v>
      </c>
      <c r="S184" s="34">
        <v>-469.24</v>
      </c>
      <c r="T184" s="34">
        <v>-836.33</v>
      </c>
      <c r="U184" s="34">
        <v>-1338.61</v>
      </c>
      <c r="V184" s="34">
        <v>-910.38</v>
      </c>
      <c r="W184" s="34">
        <v>-2114.1799999999998</v>
      </c>
      <c r="X184" s="34">
        <v>-2150.56</v>
      </c>
      <c r="Y184" s="34">
        <v>-3399.16</v>
      </c>
      <c r="Z184" s="34">
        <v>-3414.77</v>
      </c>
      <c r="AA184" s="34">
        <v>-2127.16</v>
      </c>
      <c r="AB184" s="34">
        <v>-2667</v>
      </c>
      <c r="AC184" s="34">
        <v>-2896.13</v>
      </c>
      <c r="AD184" s="34">
        <v>-2727.46</v>
      </c>
      <c r="AE184" s="34">
        <v>-1928.87</v>
      </c>
      <c r="AF184" s="34">
        <v>-1213.8900000000001</v>
      </c>
      <c r="AG184" s="34">
        <v>-694.76</v>
      </c>
      <c r="AH184" s="34">
        <v>-557.48</v>
      </c>
      <c r="AI184" s="34">
        <v>-1095.8499999999999</v>
      </c>
      <c r="AJ184" s="34">
        <v>-1561.92</v>
      </c>
      <c r="AK184" s="34">
        <v>-3334.13</v>
      </c>
      <c r="AL184" s="34">
        <v>-3309.67</v>
      </c>
      <c r="AM184" s="34">
        <v>-2882.2</v>
      </c>
      <c r="AN184" s="34">
        <v>-3497.63983193278</v>
      </c>
    </row>
    <row r="185" spans="1:40">
      <c r="A185" s="99" t="s">
        <v>639</v>
      </c>
      <c r="B185" s="100">
        <v>10</v>
      </c>
      <c r="C185" s="99" t="s">
        <v>529</v>
      </c>
      <c r="D185" s="99" t="s">
        <v>640</v>
      </c>
      <c r="E185" s="34">
        <v>9207.4500000000007</v>
      </c>
      <c r="F185" s="34">
        <v>8578.64</v>
      </c>
      <c r="G185" s="34">
        <v>7323.4</v>
      </c>
      <c r="H185" s="34">
        <v>7127.86</v>
      </c>
      <c r="I185" s="34">
        <v>8444.39</v>
      </c>
      <c r="J185" s="34">
        <v>7054.37</v>
      </c>
      <c r="K185" s="34">
        <v>6609.49</v>
      </c>
      <c r="L185" s="34">
        <v>5902.69</v>
      </c>
      <c r="M185" s="34">
        <v>6614.42</v>
      </c>
      <c r="N185" s="34">
        <v>5554.29</v>
      </c>
      <c r="O185" s="34">
        <v>4548.5200000000004</v>
      </c>
      <c r="P185" s="34">
        <v>4449.24</v>
      </c>
      <c r="Q185" s="34">
        <v>5036.8500000000004</v>
      </c>
      <c r="R185" s="34">
        <v>3926.3</v>
      </c>
      <c r="S185" s="34">
        <v>4713.8599999999997</v>
      </c>
      <c r="T185" s="34">
        <v>4339.47</v>
      </c>
      <c r="U185" s="34">
        <v>3621.06</v>
      </c>
      <c r="V185" s="34">
        <v>5080.18</v>
      </c>
      <c r="W185" s="34">
        <v>5793.09</v>
      </c>
      <c r="X185" s="34">
        <v>5784.32</v>
      </c>
      <c r="Y185" s="34">
        <v>5981.98</v>
      </c>
      <c r="Z185" s="34">
        <v>6558.71</v>
      </c>
      <c r="AA185" s="34">
        <v>5973.1</v>
      </c>
      <c r="AB185" s="34">
        <v>4269.43</v>
      </c>
      <c r="AC185" s="34">
        <v>5290.44</v>
      </c>
      <c r="AD185" s="34">
        <v>5696.5</v>
      </c>
      <c r="AE185" s="34">
        <v>4204.59</v>
      </c>
      <c r="AF185" s="34">
        <v>3923.96</v>
      </c>
      <c r="AG185" s="34">
        <v>4101.46</v>
      </c>
      <c r="AH185" s="34">
        <v>4303.71</v>
      </c>
      <c r="AI185" s="34">
        <v>5765.86</v>
      </c>
      <c r="AJ185" s="34">
        <v>5843.42</v>
      </c>
      <c r="AK185" s="34">
        <v>6112.52</v>
      </c>
      <c r="AL185" s="34">
        <v>7155.64</v>
      </c>
      <c r="AM185" s="34">
        <v>5283.85</v>
      </c>
      <c r="AN185" s="34">
        <v>4543.5988739495797</v>
      </c>
    </row>
    <row r="186" spans="1:40">
      <c r="A186" s="99" t="s">
        <v>641</v>
      </c>
      <c r="B186" s="100">
        <v>10</v>
      </c>
      <c r="C186" s="99" t="s">
        <v>529</v>
      </c>
      <c r="D186" s="99" t="s">
        <v>642</v>
      </c>
      <c r="E186" s="34">
        <v>6854.65</v>
      </c>
      <c r="F186" s="34">
        <v>5845.45</v>
      </c>
      <c r="G186" s="34">
        <v>6294.97</v>
      </c>
      <c r="H186" s="34">
        <v>6394.33</v>
      </c>
      <c r="I186" s="34">
        <v>7704.51</v>
      </c>
      <c r="J186" s="34">
        <v>8195.18</v>
      </c>
      <c r="K186" s="34">
        <v>7746.6</v>
      </c>
      <c r="L186" s="34">
        <v>6571.46</v>
      </c>
      <c r="M186" s="34">
        <v>6878.4</v>
      </c>
      <c r="N186" s="34">
        <v>6483.06</v>
      </c>
      <c r="O186" s="34">
        <v>6423.16</v>
      </c>
      <c r="P186" s="34">
        <v>7871.35</v>
      </c>
      <c r="Q186" s="34">
        <v>8216.91</v>
      </c>
      <c r="R186" s="34">
        <v>7595.61</v>
      </c>
      <c r="S186" s="34">
        <v>8665.4699999999993</v>
      </c>
      <c r="T186" s="34">
        <v>8825.61</v>
      </c>
      <c r="U186" s="34">
        <v>10493.65</v>
      </c>
      <c r="V186" s="34">
        <v>8920.34</v>
      </c>
      <c r="W186" s="34">
        <v>8660.02</v>
      </c>
      <c r="X186" s="34">
        <v>8596.17</v>
      </c>
      <c r="Y186" s="34">
        <v>9343.9500000000007</v>
      </c>
      <c r="Z186" s="34">
        <v>9659.9699999999993</v>
      </c>
      <c r="AA186" s="34">
        <v>8628.02</v>
      </c>
      <c r="AB186" s="34">
        <v>9655.56</v>
      </c>
      <c r="AC186" s="34">
        <v>9444.65</v>
      </c>
      <c r="AD186" s="34">
        <v>10151.23</v>
      </c>
      <c r="AE186" s="34">
        <v>9600.64</v>
      </c>
      <c r="AF186" s="34">
        <v>8837.51</v>
      </c>
      <c r="AG186" s="34">
        <v>8952.08</v>
      </c>
      <c r="AH186" s="34">
        <v>7817.05</v>
      </c>
      <c r="AI186" s="34">
        <v>8226.82</v>
      </c>
      <c r="AJ186" s="34">
        <v>7909.8</v>
      </c>
      <c r="AK186" s="34">
        <v>8878.39</v>
      </c>
      <c r="AL186" s="34">
        <v>8577.5</v>
      </c>
      <c r="AM186" s="34">
        <v>8914.89</v>
      </c>
      <c r="AN186" s="34">
        <v>9598.4869579831902</v>
      </c>
    </row>
    <row r="187" spans="1:40">
      <c r="A187" s="99" t="s">
        <v>643</v>
      </c>
      <c r="B187" s="100">
        <v>10</v>
      </c>
      <c r="C187" s="99" t="s">
        <v>529</v>
      </c>
      <c r="D187" s="99" t="s">
        <v>644</v>
      </c>
      <c r="E187" s="34">
        <v>2292.42</v>
      </c>
      <c r="F187" s="34">
        <v>668.29</v>
      </c>
      <c r="G187" s="34">
        <v>368.73</v>
      </c>
      <c r="H187" s="34">
        <v>740.1</v>
      </c>
      <c r="I187" s="34">
        <v>409.28</v>
      </c>
      <c r="J187" s="34">
        <v>588.42999999999995</v>
      </c>
      <c r="K187" s="34">
        <v>1039.56</v>
      </c>
      <c r="L187" s="34">
        <v>-452.66</v>
      </c>
      <c r="M187" s="34">
        <v>-1333.61</v>
      </c>
      <c r="N187" s="34">
        <v>-64.180000000000007</v>
      </c>
      <c r="O187" s="34">
        <v>-772.12</v>
      </c>
      <c r="P187" s="34">
        <v>-1559.27</v>
      </c>
      <c r="Q187" s="34">
        <v>-878.11</v>
      </c>
      <c r="R187" s="34">
        <v>-2077.6</v>
      </c>
      <c r="S187" s="34">
        <v>-1630.64</v>
      </c>
      <c r="T187" s="34">
        <v>-1420.76</v>
      </c>
      <c r="U187" s="34">
        <v>-1958.25</v>
      </c>
      <c r="V187" s="34">
        <v>-2332.2199999999998</v>
      </c>
      <c r="W187" s="34">
        <v>-1873.79</v>
      </c>
      <c r="X187" s="34">
        <v>-422.47</v>
      </c>
      <c r="Y187" s="34">
        <v>153.16</v>
      </c>
      <c r="Z187" s="34">
        <v>-954.39</v>
      </c>
      <c r="AA187" s="34">
        <v>-553.23</v>
      </c>
      <c r="AB187" s="34">
        <v>-1364.22</v>
      </c>
      <c r="AC187" s="34">
        <v>-466.03</v>
      </c>
      <c r="AD187" s="34">
        <v>-1325.43</v>
      </c>
      <c r="AE187" s="34">
        <v>-157.13</v>
      </c>
      <c r="AF187" s="34">
        <v>1063.57</v>
      </c>
      <c r="AG187" s="34">
        <v>1925.32</v>
      </c>
      <c r="AH187" s="34">
        <v>811.98</v>
      </c>
      <c r="AI187" s="34">
        <v>2100.41</v>
      </c>
      <c r="AJ187" s="34">
        <v>580.95000000000005</v>
      </c>
      <c r="AK187" s="34">
        <v>1074.77</v>
      </c>
      <c r="AL187" s="34">
        <v>1274.24</v>
      </c>
      <c r="AM187" s="34">
        <v>2731.59</v>
      </c>
      <c r="AN187" s="34">
        <v>358.363260504202</v>
      </c>
    </row>
    <row r="188" spans="1:40">
      <c r="A188" s="99" t="s">
        <v>645</v>
      </c>
      <c r="B188" s="100">
        <v>10</v>
      </c>
      <c r="C188" s="99" t="s">
        <v>529</v>
      </c>
      <c r="D188" s="99" t="s">
        <v>646</v>
      </c>
      <c r="E188" s="34">
        <v>3586.76</v>
      </c>
      <c r="F188" s="34">
        <v>3403.85</v>
      </c>
      <c r="G188" s="34">
        <v>2413.5</v>
      </c>
      <c r="H188" s="34">
        <v>2782.49</v>
      </c>
      <c r="I188" s="34">
        <v>2698.85</v>
      </c>
      <c r="J188" s="34">
        <v>4163.8100000000004</v>
      </c>
      <c r="K188" s="34">
        <v>4160.97</v>
      </c>
      <c r="L188" s="34">
        <v>3387.47</v>
      </c>
      <c r="M188" s="34">
        <v>4432.5600000000004</v>
      </c>
      <c r="N188" s="34">
        <v>3167.76</v>
      </c>
      <c r="O188" s="34">
        <v>4164.13</v>
      </c>
      <c r="P188" s="34">
        <v>4192.5200000000004</v>
      </c>
      <c r="Q188" s="34">
        <v>4172.3999999999996</v>
      </c>
      <c r="R188" s="34">
        <v>2843.32</v>
      </c>
      <c r="S188" s="34">
        <v>2626.26</v>
      </c>
      <c r="T188" s="34">
        <v>2079.48</v>
      </c>
      <c r="U188" s="34">
        <v>2298.4699999999998</v>
      </c>
      <c r="V188" s="34">
        <v>3965.72</v>
      </c>
      <c r="W188" s="34">
        <v>5012.74</v>
      </c>
      <c r="X188" s="34">
        <v>5082.5</v>
      </c>
      <c r="Y188" s="34">
        <v>4354.01</v>
      </c>
      <c r="Z188" s="34">
        <v>5049.05</v>
      </c>
      <c r="AA188" s="34">
        <v>5053.37</v>
      </c>
      <c r="AB188" s="34">
        <v>4475.5</v>
      </c>
      <c r="AC188" s="34">
        <v>3664.08</v>
      </c>
      <c r="AD188" s="34">
        <v>3770.1</v>
      </c>
      <c r="AE188" s="34">
        <v>3964.83</v>
      </c>
      <c r="AF188" s="34">
        <v>3999.44</v>
      </c>
      <c r="AG188" s="34">
        <v>3283.31</v>
      </c>
      <c r="AH188" s="34">
        <v>3153.65</v>
      </c>
      <c r="AI188" s="34">
        <v>4146.18</v>
      </c>
      <c r="AJ188" s="34">
        <v>4049.71</v>
      </c>
      <c r="AK188" s="34">
        <v>3831.81</v>
      </c>
      <c r="AL188" s="34">
        <v>3517.25</v>
      </c>
      <c r="AM188" s="34">
        <v>3843.65</v>
      </c>
      <c r="AN188" s="34">
        <v>4111.4920000000002</v>
      </c>
    </row>
    <row r="189" spans="1:40">
      <c r="A189" s="99" t="s">
        <v>647</v>
      </c>
      <c r="B189" s="100">
        <v>10</v>
      </c>
      <c r="C189" s="99" t="s">
        <v>529</v>
      </c>
      <c r="D189" s="99" t="s">
        <v>648</v>
      </c>
      <c r="E189" s="34">
        <v>6054.29</v>
      </c>
      <c r="F189" s="34">
        <v>6320.74</v>
      </c>
      <c r="G189" s="34">
        <v>5239.1000000000004</v>
      </c>
      <c r="H189" s="34">
        <v>4974.8</v>
      </c>
      <c r="I189" s="34">
        <v>3565.98</v>
      </c>
      <c r="J189" s="34">
        <v>2952.05</v>
      </c>
      <c r="K189" s="34">
        <v>2441.63</v>
      </c>
      <c r="L189" s="34">
        <v>1623.16</v>
      </c>
      <c r="M189" s="34">
        <v>1147.78</v>
      </c>
      <c r="N189" s="34">
        <v>1510.64</v>
      </c>
      <c r="O189" s="34">
        <v>2864.26</v>
      </c>
      <c r="P189" s="34">
        <v>3653.51</v>
      </c>
      <c r="Q189" s="34">
        <v>4247.76</v>
      </c>
      <c r="R189" s="34">
        <v>5283.06</v>
      </c>
      <c r="S189" s="34">
        <v>5299.01</v>
      </c>
      <c r="T189" s="34">
        <v>5425.43</v>
      </c>
      <c r="U189" s="34">
        <v>4741.1499999999996</v>
      </c>
      <c r="V189" s="34">
        <v>5225.72</v>
      </c>
      <c r="W189" s="34">
        <v>4394.21</v>
      </c>
      <c r="X189" s="34">
        <v>4716.34</v>
      </c>
      <c r="Y189" s="34">
        <v>5279.66</v>
      </c>
      <c r="Z189" s="34">
        <v>5317.81</v>
      </c>
      <c r="AA189" s="34">
        <v>6589.39</v>
      </c>
      <c r="AB189" s="34">
        <v>6190.85</v>
      </c>
      <c r="AC189" s="34">
        <v>5385.96</v>
      </c>
      <c r="AD189" s="34">
        <v>6694.02</v>
      </c>
      <c r="AE189" s="34">
        <v>7475.22</v>
      </c>
      <c r="AF189" s="34">
        <v>8200.94</v>
      </c>
      <c r="AG189" s="34">
        <v>7484.83</v>
      </c>
      <c r="AH189" s="34">
        <v>7318.11</v>
      </c>
      <c r="AI189" s="34">
        <v>7181.04</v>
      </c>
      <c r="AJ189" s="34">
        <v>5394.01</v>
      </c>
      <c r="AK189" s="34">
        <v>6540.04</v>
      </c>
      <c r="AL189" s="34">
        <v>7624</v>
      </c>
      <c r="AM189" s="34">
        <v>8331.7099999999991</v>
      </c>
      <c r="AN189" s="34">
        <v>7472.9745378151301</v>
      </c>
    </row>
    <row r="190" spans="1:40">
      <c r="A190" s="99" t="s">
        <v>649</v>
      </c>
      <c r="B190" s="100">
        <v>10</v>
      </c>
      <c r="C190" s="99" t="s">
        <v>529</v>
      </c>
      <c r="D190" s="99" t="s">
        <v>650</v>
      </c>
      <c r="E190" s="34">
        <v>3467.38</v>
      </c>
      <c r="F190" s="34">
        <v>2855.75</v>
      </c>
      <c r="G190" s="34">
        <v>2829.23</v>
      </c>
      <c r="H190" s="34">
        <v>3326.45</v>
      </c>
      <c r="I190" s="34">
        <v>3715.26</v>
      </c>
      <c r="J190" s="34">
        <v>5345.21</v>
      </c>
      <c r="K190" s="34">
        <v>4931.32</v>
      </c>
      <c r="L190" s="34">
        <v>4103.54</v>
      </c>
      <c r="M190" s="34">
        <v>4113.54</v>
      </c>
      <c r="N190" s="34">
        <v>4440.29</v>
      </c>
      <c r="O190" s="34">
        <v>5181.79</v>
      </c>
      <c r="P190" s="34">
        <v>4664.17</v>
      </c>
      <c r="Q190" s="34">
        <v>5559.52</v>
      </c>
      <c r="R190" s="34">
        <v>5352.43</v>
      </c>
      <c r="S190" s="34">
        <v>5190.91</v>
      </c>
      <c r="T190" s="34">
        <v>5128.6000000000004</v>
      </c>
      <c r="U190" s="34">
        <v>5001.3500000000004</v>
      </c>
      <c r="V190" s="34">
        <v>5411.57</v>
      </c>
      <c r="W190" s="34">
        <v>5393.06</v>
      </c>
      <c r="X190" s="34">
        <v>4264.78</v>
      </c>
      <c r="Y190" s="34">
        <v>3058.26</v>
      </c>
      <c r="Z190" s="34">
        <v>4983.68</v>
      </c>
      <c r="AA190" s="34">
        <v>5164.37</v>
      </c>
      <c r="AB190" s="34">
        <v>4544.3</v>
      </c>
      <c r="AC190" s="34">
        <v>4639.92</v>
      </c>
      <c r="AD190" s="34">
        <v>5870.52</v>
      </c>
      <c r="AE190" s="34">
        <v>6414.13</v>
      </c>
      <c r="AF190" s="34">
        <v>4866.01</v>
      </c>
      <c r="AG190" s="34">
        <v>6241.55</v>
      </c>
      <c r="AH190" s="34">
        <v>5764.83</v>
      </c>
      <c r="AI190" s="34">
        <v>6056.26</v>
      </c>
      <c r="AJ190" s="34">
        <v>6420.89</v>
      </c>
      <c r="AK190" s="34">
        <v>6286.79</v>
      </c>
      <c r="AL190" s="34">
        <v>5182.3599999999997</v>
      </c>
      <c r="AM190" s="34">
        <v>5658.8</v>
      </c>
      <c r="AN190" s="34">
        <v>6126.3091764705896</v>
      </c>
    </row>
    <row r="191" spans="1:40">
      <c r="A191" s="99" t="s">
        <v>651</v>
      </c>
      <c r="B191" s="100">
        <v>10</v>
      </c>
      <c r="C191" s="99" t="s">
        <v>529</v>
      </c>
      <c r="D191" s="99" t="s">
        <v>652</v>
      </c>
      <c r="E191" s="34">
        <v>8342.67</v>
      </c>
      <c r="F191" s="34">
        <v>9270.81</v>
      </c>
      <c r="G191" s="34">
        <v>9300.8799999999992</v>
      </c>
      <c r="H191" s="34">
        <v>8650.51</v>
      </c>
      <c r="I191" s="34">
        <v>9465.1299999999992</v>
      </c>
      <c r="J191" s="34">
        <v>10352.370000000001</v>
      </c>
      <c r="K191" s="34">
        <v>10103.27</v>
      </c>
      <c r="L191" s="34">
        <v>10244.030000000001</v>
      </c>
      <c r="M191" s="34">
        <v>10485.32</v>
      </c>
      <c r="N191" s="34">
        <v>11936.67</v>
      </c>
      <c r="O191" s="34">
        <v>11351.2</v>
      </c>
      <c r="P191" s="34">
        <v>12549</v>
      </c>
      <c r="Q191" s="34">
        <v>12941.13</v>
      </c>
      <c r="R191" s="34">
        <v>14142.33</v>
      </c>
      <c r="S191" s="34">
        <v>13349.48</v>
      </c>
      <c r="T191" s="34">
        <v>12538.42</v>
      </c>
      <c r="U191" s="34">
        <v>11987.86</v>
      </c>
      <c r="V191" s="34">
        <v>11574.93</v>
      </c>
      <c r="W191" s="34">
        <v>12306.42</v>
      </c>
      <c r="X191" s="34">
        <v>12038.82</v>
      </c>
      <c r="Y191" s="34">
        <v>11978.01</v>
      </c>
      <c r="Z191" s="34">
        <v>11612.78</v>
      </c>
      <c r="AA191" s="34">
        <v>9786.36</v>
      </c>
      <c r="AB191" s="34">
        <v>9713.2900000000009</v>
      </c>
      <c r="AC191" s="34">
        <v>10809.65</v>
      </c>
      <c r="AD191" s="34">
        <v>10894.91</v>
      </c>
      <c r="AE191" s="34">
        <v>10122.120000000001</v>
      </c>
      <c r="AF191" s="34">
        <v>10881.41</v>
      </c>
      <c r="AG191" s="34">
        <v>9954.14</v>
      </c>
      <c r="AH191" s="34">
        <v>9836.65</v>
      </c>
      <c r="AI191" s="34">
        <v>11291.44</v>
      </c>
      <c r="AJ191" s="34">
        <v>10644.53</v>
      </c>
      <c r="AK191" s="34">
        <v>11458.89</v>
      </c>
      <c r="AL191" s="34">
        <v>11630.86</v>
      </c>
      <c r="AM191" s="34">
        <v>10747.65</v>
      </c>
      <c r="AN191" s="34">
        <v>11474.567495798299</v>
      </c>
    </row>
    <row r="192" spans="1:40">
      <c r="A192" s="99" t="s">
        <v>653</v>
      </c>
      <c r="B192" s="100">
        <v>10</v>
      </c>
      <c r="C192" s="99" t="s">
        <v>529</v>
      </c>
      <c r="D192" s="99" t="s">
        <v>654</v>
      </c>
      <c r="E192" s="34">
        <v>9333.3799999999992</v>
      </c>
      <c r="F192" s="34">
        <v>9053.64</v>
      </c>
      <c r="G192" s="34">
        <v>8376.18</v>
      </c>
      <c r="H192" s="34">
        <v>7370.02</v>
      </c>
      <c r="I192" s="34">
        <v>7283.13</v>
      </c>
      <c r="J192" s="34">
        <v>7599.72</v>
      </c>
      <c r="K192" s="34">
        <v>7023.11</v>
      </c>
      <c r="L192" s="34">
        <v>7029.5</v>
      </c>
      <c r="M192" s="34">
        <v>8417.5300000000007</v>
      </c>
      <c r="N192" s="34">
        <v>7880.06</v>
      </c>
      <c r="O192" s="34">
        <v>6850.32</v>
      </c>
      <c r="P192" s="34">
        <v>4993.12</v>
      </c>
      <c r="Q192" s="34">
        <v>4832</v>
      </c>
      <c r="R192" s="34">
        <v>3630</v>
      </c>
      <c r="S192" s="34">
        <v>3172.59</v>
      </c>
      <c r="T192" s="34">
        <v>3749.46</v>
      </c>
      <c r="U192" s="34">
        <v>3854.85</v>
      </c>
      <c r="V192" s="34">
        <v>2397.61</v>
      </c>
      <c r="W192" s="34">
        <v>1681.25</v>
      </c>
      <c r="X192" s="34">
        <v>1427.12</v>
      </c>
      <c r="Y192" s="34">
        <v>1531.8</v>
      </c>
      <c r="Z192" s="34">
        <v>498.37</v>
      </c>
      <c r="AA192" s="34">
        <v>237.6</v>
      </c>
      <c r="AB192" s="34">
        <v>591.34</v>
      </c>
      <c r="AC192" s="34">
        <v>1414.29</v>
      </c>
      <c r="AD192" s="34">
        <v>844.86</v>
      </c>
      <c r="AE192" s="34">
        <v>919.78</v>
      </c>
      <c r="AF192" s="34">
        <v>859.65</v>
      </c>
      <c r="AG192" s="34">
        <v>969.48</v>
      </c>
      <c r="AH192" s="34">
        <v>664.73</v>
      </c>
      <c r="AI192" s="34">
        <v>-808.08</v>
      </c>
      <c r="AJ192" s="34">
        <v>-1032.99</v>
      </c>
      <c r="AK192" s="34">
        <v>-6.99</v>
      </c>
      <c r="AL192" s="34">
        <v>1144.46</v>
      </c>
      <c r="AM192" s="34">
        <v>322.08999999999997</v>
      </c>
      <c r="AN192" s="34">
        <v>-1875.75326050424</v>
      </c>
    </row>
    <row r="193" spans="1:40">
      <c r="A193" s="99" t="s">
        <v>655</v>
      </c>
      <c r="B193" s="100">
        <v>10</v>
      </c>
      <c r="C193" s="99" t="s">
        <v>529</v>
      </c>
      <c r="D193" s="99" t="s">
        <v>656</v>
      </c>
      <c r="E193" s="34">
        <v>9763.27</v>
      </c>
      <c r="F193" s="34">
        <v>9157.66</v>
      </c>
      <c r="G193" s="34">
        <v>9317.27</v>
      </c>
      <c r="H193" s="34">
        <v>8470.02</v>
      </c>
      <c r="I193" s="34">
        <v>8784.9599999999991</v>
      </c>
      <c r="J193" s="34">
        <v>8023.27</v>
      </c>
      <c r="K193" s="34">
        <v>9372</v>
      </c>
      <c r="L193" s="34">
        <v>10809.99</v>
      </c>
      <c r="M193" s="34">
        <v>10750.39</v>
      </c>
      <c r="N193" s="34">
        <v>10899.03</v>
      </c>
      <c r="O193" s="34">
        <v>10950.89</v>
      </c>
      <c r="P193" s="34">
        <v>12093.57</v>
      </c>
      <c r="Q193" s="34">
        <v>12881.8</v>
      </c>
      <c r="R193" s="34">
        <v>11384.51</v>
      </c>
      <c r="S193" s="34">
        <v>10490.01</v>
      </c>
      <c r="T193" s="34">
        <v>10878.83</v>
      </c>
      <c r="U193" s="34">
        <v>9353.01</v>
      </c>
      <c r="V193" s="34">
        <v>9027.5400000000009</v>
      </c>
      <c r="W193" s="34">
        <v>8928.7199999999993</v>
      </c>
      <c r="X193" s="34">
        <v>9992.75</v>
      </c>
      <c r="Y193" s="34">
        <v>10054.98</v>
      </c>
      <c r="Z193" s="34">
        <v>10183.09</v>
      </c>
      <c r="AA193" s="34">
        <v>11654.38</v>
      </c>
      <c r="AB193" s="34">
        <v>12210.99</v>
      </c>
      <c r="AC193" s="34">
        <v>13370.6</v>
      </c>
      <c r="AD193" s="34">
        <v>12649.75</v>
      </c>
      <c r="AE193" s="34">
        <v>11894.24</v>
      </c>
      <c r="AF193" s="34">
        <v>12353.16</v>
      </c>
      <c r="AG193" s="34">
        <v>11385.48</v>
      </c>
      <c r="AH193" s="34">
        <v>11340.36</v>
      </c>
      <c r="AI193" s="34">
        <v>10156.01</v>
      </c>
      <c r="AJ193" s="34">
        <v>10592.35</v>
      </c>
      <c r="AK193" s="34">
        <v>12263.75</v>
      </c>
      <c r="AL193" s="34">
        <v>10740.34</v>
      </c>
      <c r="AM193" s="34">
        <v>11487.66</v>
      </c>
      <c r="AN193" s="34">
        <v>11943.0194453781</v>
      </c>
    </row>
    <row r="194" spans="1:40">
      <c r="A194" s="99" t="s">
        <v>657</v>
      </c>
      <c r="B194" s="100">
        <v>10</v>
      </c>
      <c r="C194" s="99" t="s">
        <v>529</v>
      </c>
      <c r="D194" s="99" t="s">
        <v>658</v>
      </c>
      <c r="E194" s="34">
        <v>8110.34</v>
      </c>
      <c r="F194" s="34">
        <v>8870.33</v>
      </c>
      <c r="G194" s="34">
        <v>9741.75</v>
      </c>
      <c r="H194" s="34">
        <v>9698.4599999999991</v>
      </c>
      <c r="I194" s="34">
        <v>11202.3</v>
      </c>
      <c r="J194" s="34">
        <v>11200.41</v>
      </c>
      <c r="K194" s="34">
        <v>10316.74</v>
      </c>
      <c r="L194" s="34">
        <v>10434.27</v>
      </c>
      <c r="M194" s="34">
        <v>11036.56</v>
      </c>
      <c r="N194" s="34">
        <v>10805.9</v>
      </c>
      <c r="O194" s="34">
        <v>10034.93</v>
      </c>
      <c r="P194" s="34">
        <v>11424.76</v>
      </c>
      <c r="Q194" s="34">
        <v>11333.05</v>
      </c>
      <c r="R194" s="34">
        <v>12188.76</v>
      </c>
      <c r="S194" s="34">
        <v>13536.96</v>
      </c>
      <c r="T194" s="34">
        <v>12811.99</v>
      </c>
      <c r="U194" s="34">
        <v>11564.85</v>
      </c>
      <c r="V194" s="34">
        <v>12837.23</v>
      </c>
      <c r="W194" s="34">
        <v>13593.07</v>
      </c>
      <c r="X194" s="34">
        <v>14497.48</v>
      </c>
      <c r="Y194" s="34">
        <v>13653.71</v>
      </c>
      <c r="Z194" s="34">
        <v>12311.31</v>
      </c>
      <c r="AA194" s="34">
        <v>12606.37</v>
      </c>
      <c r="AB194" s="34">
        <v>11283.68</v>
      </c>
      <c r="AC194" s="34">
        <v>11429.33</v>
      </c>
      <c r="AD194" s="34">
        <v>10517.72</v>
      </c>
      <c r="AE194" s="34">
        <v>9848.3799999999992</v>
      </c>
      <c r="AF194" s="34">
        <v>11589.03</v>
      </c>
      <c r="AG194" s="34">
        <v>11514.12</v>
      </c>
      <c r="AH194" s="34">
        <v>12095.51</v>
      </c>
      <c r="AI194" s="34">
        <v>13669.01</v>
      </c>
      <c r="AJ194" s="34">
        <v>14175.73</v>
      </c>
      <c r="AK194" s="34">
        <v>14025.1</v>
      </c>
      <c r="AL194" s="34">
        <v>14154.71</v>
      </c>
      <c r="AM194" s="34">
        <v>15205.04</v>
      </c>
      <c r="AN194" s="34">
        <v>13866.9635630252</v>
      </c>
    </row>
    <row r="195" spans="1:40">
      <c r="A195" s="99" t="s">
        <v>659</v>
      </c>
      <c r="B195" s="100">
        <v>10</v>
      </c>
      <c r="C195" s="99" t="s">
        <v>529</v>
      </c>
      <c r="D195" s="99" t="s">
        <v>660</v>
      </c>
      <c r="E195" s="34">
        <v>12693.08</v>
      </c>
      <c r="F195" s="34">
        <v>12613.44</v>
      </c>
      <c r="G195" s="34">
        <v>11219.38</v>
      </c>
      <c r="H195" s="34">
        <v>11356.57</v>
      </c>
      <c r="I195" s="34">
        <v>11880.55</v>
      </c>
      <c r="J195" s="34">
        <v>10409.52</v>
      </c>
      <c r="K195" s="34">
        <v>9320.77</v>
      </c>
      <c r="L195" s="34">
        <v>7553.81</v>
      </c>
      <c r="M195" s="34">
        <v>6703.76</v>
      </c>
      <c r="N195" s="34">
        <v>7209.95</v>
      </c>
      <c r="O195" s="34">
        <v>7863.47</v>
      </c>
      <c r="P195" s="34">
        <v>7033.09</v>
      </c>
      <c r="Q195" s="34">
        <v>6892.43</v>
      </c>
      <c r="R195" s="34">
        <v>5720.38</v>
      </c>
      <c r="S195" s="34">
        <v>6267.21</v>
      </c>
      <c r="T195" s="34">
        <v>4626.1099999999997</v>
      </c>
      <c r="U195" s="34">
        <v>4818.03</v>
      </c>
      <c r="V195" s="34">
        <v>6330.85</v>
      </c>
      <c r="W195" s="34">
        <v>4478.04</v>
      </c>
      <c r="X195" s="34">
        <v>4862.8100000000004</v>
      </c>
      <c r="Y195" s="34">
        <v>4406.97</v>
      </c>
      <c r="Z195" s="34">
        <v>4860.9399999999996</v>
      </c>
      <c r="AA195" s="34">
        <v>5487.28</v>
      </c>
      <c r="AB195" s="34">
        <v>5778.94</v>
      </c>
      <c r="AC195" s="34">
        <v>6273</v>
      </c>
      <c r="AD195" s="34">
        <v>5264.31</v>
      </c>
      <c r="AE195" s="34">
        <v>6266.73</v>
      </c>
      <c r="AF195" s="34">
        <v>6636.18</v>
      </c>
      <c r="AG195" s="34">
        <v>7391.6</v>
      </c>
      <c r="AH195" s="34">
        <v>7519.61</v>
      </c>
      <c r="AI195" s="34">
        <v>7848.8</v>
      </c>
      <c r="AJ195" s="34">
        <v>6697.96</v>
      </c>
      <c r="AK195" s="34">
        <v>6892.16</v>
      </c>
      <c r="AL195" s="34">
        <v>5875.2</v>
      </c>
      <c r="AM195" s="34">
        <v>5952</v>
      </c>
      <c r="AN195" s="34">
        <v>4586.2150756302499</v>
      </c>
    </row>
    <row r="196" spans="1:40">
      <c r="A196" s="99" t="s">
        <v>661</v>
      </c>
      <c r="B196" s="100">
        <v>10</v>
      </c>
      <c r="C196" s="99" t="s">
        <v>529</v>
      </c>
      <c r="D196" s="99" t="s">
        <v>662</v>
      </c>
      <c r="E196" s="34">
        <v>4605.62</v>
      </c>
      <c r="F196" s="34">
        <v>4453.16</v>
      </c>
      <c r="G196" s="34">
        <v>4664.01</v>
      </c>
      <c r="H196" s="34">
        <v>4902.3500000000004</v>
      </c>
      <c r="I196" s="34">
        <v>5140.17</v>
      </c>
      <c r="J196" s="34">
        <v>4530.12</v>
      </c>
      <c r="K196" s="34">
        <v>3007.92</v>
      </c>
      <c r="L196" s="34">
        <v>4229.53</v>
      </c>
      <c r="M196" s="34">
        <v>3962.22</v>
      </c>
      <c r="N196" s="34">
        <v>3677.95</v>
      </c>
      <c r="O196" s="34">
        <v>4928.1899999999996</v>
      </c>
      <c r="P196" s="34">
        <v>4672.1400000000003</v>
      </c>
      <c r="Q196" s="34">
        <v>3881.76</v>
      </c>
      <c r="R196" s="34">
        <v>4694.57</v>
      </c>
      <c r="S196" s="34">
        <v>3678.13</v>
      </c>
      <c r="T196" s="34">
        <v>3961.64</v>
      </c>
      <c r="U196" s="34">
        <v>4241.17</v>
      </c>
      <c r="V196" s="34">
        <v>5908.12</v>
      </c>
      <c r="W196" s="34">
        <v>6159.73</v>
      </c>
      <c r="X196" s="34">
        <v>6009.68</v>
      </c>
      <c r="Y196" s="34">
        <v>6686.08</v>
      </c>
      <c r="Z196" s="34">
        <v>7004.33</v>
      </c>
      <c r="AA196" s="34">
        <v>6156.44</v>
      </c>
      <c r="AB196" s="34">
        <v>5764.23</v>
      </c>
      <c r="AC196" s="34">
        <v>4903.41</v>
      </c>
      <c r="AD196" s="34">
        <v>5610.99</v>
      </c>
      <c r="AE196" s="34">
        <v>6645.6</v>
      </c>
      <c r="AF196" s="34">
        <v>5696.07</v>
      </c>
      <c r="AG196" s="34">
        <v>4133.53</v>
      </c>
      <c r="AH196" s="34">
        <v>4444.87</v>
      </c>
      <c r="AI196" s="34">
        <v>5746.79</v>
      </c>
      <c r="AJ196" s="34">
        <v>5858.8</v>
      </c>
      <c r="AK196" s="34">
        <v>6162.08</v>
      </c>
      <c r="AL196" s="34">
        <v>5802.25</v>
      </c>
      <c r="AM196" s="34">
        <v>5125.2</v>
      </c>
      <c r="AN196" s="34">
        <v>5975.3515294117697</v>
      </c>
    </row>
    <row r="197" spans="1:40">
      <c r="A197" s="99" t="s">
        <v>663</v>
      </c>
      <c r="B197" s="100">
        <v>10</v>
      </c>
      <c r="C197" s="99" t="s">
        <v>529</v>
      </c>
      <c r="D197" s="99" t="s">
        <v>664</v>
      </c>
      <c r="E197" s="34">
        <v>11692.8</v>
      </c>
      <c r="F197" s="34">
        <v>11710.35</v>
      </c>
      <c r="G197" s="34">
        <v>10537.26</v>
      </c>
      <c r="H197" s="34">
        <v>10307.75</v>
      </c>
      <c r="I197" s="34">
        <v>9317.56</v>
      </c>
      <c r="J197" s="34">
        <v>10507.39</v>
      </c>
      <c r="K197" s="34">
        <v>11158.1</v>
      </c>
      <c r="L197" s="34">
        <v>12435.95</v>
      </c>
      <c r="M197" s="34">
        <v>13967.1</v>
      </c>
      <c r="N197" s="34">
        <v>14233.96</v>
      </c>
      <c r="O197" s="34">
        <v>13273.1</v>
      </c>
      <c r="P197" s="34">
        <v>14121.6</v>
      </c>
      <c r="Q197" s="34">
        <v>13498.71</v>
      </c>
      <c r="R197" s="34">
        <v>12641.32</v>
      </c>
      <c r="S197" s="34">
        <v>10936.62</v>
      </c>
      <c r="T197" s="34">
        <v>12588.27</v>
      </c>
      <c r="U197" s="34">
        <v>12106.08</v>
      </c>
      <c r="V197" s="34">
        <v>13760.33</v>
      </c>
      <c r="W197" s="34">
        <v>13419.88</v>
      </c>
      <c r="X197" s="34">
        <v>12396.39</v>
      </c>
      <c r="Y197" s="34">
        <v>13798.42</v>
      </c>
      <c r="Z197" s="34">
        <v>13538.14</v>
      </c>
      <c r="AA197" s="34">
        <v>13445.73</v>
      </c>
      <c r="AB197" s="34">
        <v>13222.82</v>
      </c>
      <c r="AC197" s="34">
        <v>12577.31</v>
      </c>
      <c r="AD197" s="34">
        <v>12347.73</v>
      </c>
      <c r="AE197" s="34">
        <v>12792.23</v>
      </c>
      <c r="AF197" s="34">
        <v>11001.67</v>
      </c>
      <c r="AG197" s="34">
        <v>12057.56</v>
      </c>
      <c r="AH197" s="34">
        <v>12319.89</v>
      </c>
      <c r="AI197" s="34">
        <v>11472.23</v>
      </c>
      <c r="AJ197" s="34">
        <v>12570.7</v>
      </c>
      <c r="AK197" s="34">
        <v>13562.41</v>
      </c>
      <c r="AL197" s="34">
        <v>13251.71</v>
      </c>
      <c r="AM197" s="34">
        <v>12615.1</v>
      </c>
      <c r="AN197" s="34">
        <v>13137.811512605</v>
      </c>
    </row>
    <row r="198" spans="1:40">
      <c r="A198" s="99" t="s">
        <v>665</v>
      </c>
      <c r="B198" s="100">
        <v>10</v>
      </c>
      <c r="C198" s="99" t="s">
        <v>529</v>
      </c>
      <c r="D198" s="99" t="s">
        <v>466</v>
      </c>
      <c r="E198" s="34">
        <v>5481.6</v>
      </c>
      <c r="F198" s="34">
        <v>7192.93</v>
      </c>
      <c r="G198" s="34">
        <v>7839.66</v>
      </c>
      <c r="H198" s="34">
        <v>8940.8799999999992</v>
      </c>
      <c r="I198" s="34">
        <v>9668.41</v>
      </c>
      <c r="J198" s="34">
        <v>7793.97</v>
      </c>
      <c r="K198" s="34">
        <v>8128.15</v>
      </c>
      <c r="L198" s="34">
        <v>8156.21</v>
      </c>
      <c r="M198" s="34">
        <v>6741.22</v>
      </c>
      <c r="N198" s="34">
        <v>6590.59</v>
      </c>
      <c r="O198" s="34">
        <v>5996.1</v>
      </c>
      <c r="P198" s="34">
        <v>7011.82</v>
      </c>
      <c r="Q198" s="34">
        <v>6745.68</v>
      </c>
      <c r="R198" s="34">
        <v>5510.61</v>
      </c>
      <c r="S198" s="34">
        <v>5502.91</v>
      </c>
      <c r="T198" s="34">
        <v>6779.82</v>
      </c>
      <c r="U198" s="34">
        <v>5704.02</v>
      </c>
      <c r="V198" s="34">
        <v>4867.0600000000004</v>
      </c>
      <c r="W198" s="34">
        <v>5741.31</v>
      </c>
      <c r="X198" s="34">
        <v>5749.6</v>
      </c>
      <c r="Y198" s="34">
        <v>6219.26</v>
      </c>
      <c r="Z198" s="34">
        <v>7470.35</v>
      </c>
      <c r="AA198" s="34">
        <v>8094.57</v>
      </c>
      <c r="AB198" s="34">
        <v>9363.7800000000007</v>
      </c>
      <c r="AC198" s="34">
        <v>10736.18</v>
      </c>
      <c r="AD198" s="34">
        <v>10764.36</v>
      </c>
      <c r="AE198" s="34">
        <v>10745.59</v>
      </c>
      <c r="AF198" s="34">
        <v>11406.61</v>
      </c>
      <c r="AG198" s="34">
        <v>12413.48</v>
      </c>
      <c r="AH198" s="34">
        <v>12074.53</v>
      </c>
      <c r="AI198" s="34">
        <v>11985.92</v>
      </c>
      <c r="AJ198" s="34">
        <v>11599.52</v>
      </c>
      <c r="AK198" s="34">
        <v>11227.66</v>
      </c>
      <c r="AL198" s="34">
        <v>11124.27</v>
      </c>
      <c r="AM198" s="34">
        <v>12105.5</v>
      </c>
      <c r="AN198" s="34">
        <v>11188.925394958</v>
      </c>
    </row>
    <row r="199" spans="1:40">
      <c r="A199" s="99" t="s">
        <v>666</v>
      </c>
      <c r="B199" s="100">
        <v>10</v>
      </c>
      <c r="C199" s="99" t="s">
        <v>529</v>
      </c>
      <c r="D199" s="99" t="s">
        <v>667</v>
      </c>
      <c r="E199" s="34">
        <v>8724.1200000000008</v>
      </c>
      <c r="F199" s="34">
        <v>8374.02</v>
      </c>
      <c r="G199" s="34">
        <v>9788.98</v>
      </c>
      <c r="H199" s="34">
        <v>8280.14</v>
      </c>
      <c r="I199" s="34">
        <v>8048.8</v>
      </c>
      <c r="J199" s="34">
        <v>8820.7999999999993</v>
      </c>
      <c r="K199" s="34">
        <v>10336.049999999999</v>
      </c>
      <c r="L199" s="34">
        <v>10274.92</v>
      </c>
      <c r="M199" s="34">
        <v>11107.35</v>
      </c>
      <c r="N199" s="34">
        <v>9640.5</v>
      </c>
      <c r="O199" s="34">
        <v>9105.7000000000007</v>
      </c>
      <c r="P199" s="34">
        <v>9493.94</v>
      </c>
      <c r="Q199" s="34">
        <v>10277.02</v>
      </c>
      <c r="R199" s="34">
        <v>10274.92</v>
      </c>
      <c r="S199" s="34">
        <v>10569.56</v>
      </c>
      <c r="T199" s="34">
        <v>10843.33</v>
      </c>
      <c r="U199" s="34">
        <v>11082.76</v>
      </c>
      <c r="V199" s="34">
        <v>11710.61</v>
      </c>
      <c r="W199" s="34">
        <v>10285.030000000001</v>
      </c>
      <c r="X199" s="34">
        <v>9921.24</v>
      </c>
      <c r="Y199" s="34">
        <v>8884.7099999999991</v>
      </c>
      <c r="Z199" s="34">
        <v>8242.41</v>
      </c>
      <c r="AA199" s="34">
        <v>9356.84</v>
      </c>
      <c r="AB199" s="34">
        <v>7813.81</v>
      </c>
      <c r="AC199" s="34">
        <v>8191.23</v>
      </c>
      <c r="AD199" s="34">
        <v>8597.26</v>
      </c>
      <c r="AE199" s="34">
        <v>7534.4</v>
      </c>
      <c r="AF199" s="34">
        <v>6961.76</v>
      </c>
      <c r="AG199" s="34">
        <v>7327.44</v>
      </c>
      <c r="AH199" s="34">
        <v>6135.07</v>
      </c>
      <c r="AI199" s="34">
        <v>5502.55</v>
      </c>
      <c r="AJ199" s="34">
        <v>5959.22</v>
      </c>
      <c r="AK199" s="34">
        <v>7265.29</v>
      </c>
      <c r="AL199" s="34">
        <v>6339.11</v>
      </c>
      <c r="AM199" s="34">
        <v>7202.68</v>
      </c>
      <c r="AN199" s="34">
        <v>7104.9278991596602</v>
      </c>
    </row>
    <row r="200" spans="1:40">
      <c r="A200" s="99" t="s">
        <v>668</v>
      </c>
      <c r="B200" s="100">
        <v>10</v>
      </c>
      <c r="C200" s="99" t="s">
        <v>529</v>
      </c>
      <c r="D200" s="99" t="s">
        <v>669</v>
      </c>
      <c r="E200" s="34">
        <v>6373.76</v>
      </c>
      <c r="F200" s="34">
        <v>5980.59</v>
      </c>
      <c r="G200" s="34">
        <v>4862</v>
      </c>
      <c r="H200" s="34">
        <v>3755.17</v>
      </c>
      <c r="I200" s="34">
        <v>3168.2</v>
      </c>
      <c r="J200" s="34">
        <v>3737.46</v>
      </c>
      <c r="K200" s="34">
        <v>5243.98</v>
      </c>
      <c r="L200" s="34">
        <v>5684.53</v>
      </c>
      <c r="M200" s="34">
        <v>5497.93</v>
      </c>
      <c r="N200" s="34">
        <v>6395.71</v>
      </c>
      <c r="O200" s="34">
        <v>5971.53</v>
      </c>
      <c r="P200" s="34">
        <v>5117.22</v>
      </c>
      <c r="Q200" s="34">
        <v>4044.23</v>
      </c>
      <c r="R200" s="34">
        <v>4709.12</v>
      </c>
      <c r="S200" s="34">
        <v>6254.76</v>
      </c>
      <c r="T200" s="34">
        <v>7126.91</v>
      </c>
      <c r="U200" s="34">
        <v>7249.03</v>
      </c>
      <c r="V200" s="34">
        <v>7379.83</v>
      </c>
      <c r="W200" s="34">
        <v>6584.1</v>
      </c>
      <c r="X200" s="34">
        <v>6400.9</v>
      </c>
      <c r="Y200" s="34">
        <v>5632.7</v>
      </c>
      <c r="Z200" s="34">
        <v>5977.08</v>
      </c>
      <c r="AA200" s="34">
        <v>5427.72</v>
      </c>
      <c r="AB200" s="34">
        <v>5933.04</v>
      </c>
      <c r="AC200" s="34">
        <v>5794.58</v>
      </c>
      <c r="AD200" s="34">
        <v>6252.53</v>
      </c>
      <c r="AE200" s="34">
        <v>7753.63</v>
      </c>
      <c r="AF200" s="34">
        <v>6835.28</v>
      </c>
      <c r="AG200" s="34">
        <v>5905.45</v>
      </c>
      <c r="AH200" s="34">
        <v>5505.11</v>
      </c>
      <c r="AI200" s="34">
        <v>5014.99</v>
      </c>
      <c r="AJ200" s="34">
        <v>3380.83</v>
      </c>
      <c r="AK200" s="34">
        <v>3074.71</v>
      </c>
      <c r="AL200" s="34">
        <v>3316.46</v>
      </c>
      <c r="AM200" s="34">
        <v>3617.58</v>
      </c>
      <c r="AN200" s="34">
        <v>5321.2930924369703</v>
      </c>
    </row>
    <row r="201" spans="1:40">
      <c r="A201" s="99" t="s">
        <v>670</v>
      </c>
      <c r="B201" s="100">
        <v>10</v>
      </c>
      <c r="C201" s="99" t="s">
        <v>529</v>
      </c>
      <c r="D201" s="99" t="s">
        <v>671</v>
      </c>
      <c r="E201" s="34">
        <v>6098.8</v>
      </c>
      <c r="F201" s="34">
        <v>5689.39</v>
      </c>
      <c r="G201" s="34">
        <v>5998.15</v>
      </c>
      <c r="H201" s="34">
        <v>6541.36</v>
      </c>
      <c r="I201" s="34">
        <v>7335.11</v>
      </c>
      <c r="J201" s="34">
        <v>6409.32</v>
      </c>
      <c r="K201" s="34">
        <v>7063.56</v>
      </c>
      <c r="L201" s="34">
        <v>6424.79</v>
      </c>
      <c r="M201" s="34">
        <v>7540.9</v>
      </c>
      <c r="N201" s="34">
        <v>7337.4</v>
      </c>
      <c r="O201" s="34">
        <v>8068.42</v>
      </c>
      <c r="P201" s="34">
        <v>8779.4699999999993</v>
      </c>
      <c r="Q201" s="34">
        <v>8955.15</v>
      </c>
      <c r="R201" s="34">
        <v>8732.6200000000008</v>
      </c>
      <c r="S201" s="34">
        <v>8190.84</v>
      </c>
      <c r="T201" s="34">
        <v>8539.61</v>
      </c>
      <c r="U201" s="34">
        <v>9014.61</v>
      </c>
      <c r="V201" s="34">
        <v>9559.43</v>
      </c>
      <c r="W201" s="34">
        <v>9164.74</v>
      </c>
      <c r="X201" s="34">
        <v>8689.4500000000007</v>
      </c>
      <c r="Y201" s="34">
        <v>10289.370000000001</v>
      </c>
      <c r="Z201" s="34">
        <v>10897.84</v>
      </c>
      <c r="AA201" s="34">
        <v>9628.0400000000009</v>
      </c>
      <c r="AB201" s="34">
        <v>10745.27</v>
      </c>
      <c r="AC201" s="34">
        <v>10459.36</v>
      </c>
      <c r="AD201" s="34">
        <v>10066.280000000001</v>
      </c>
      <c r="AE201" s="34">
        <v>10903.25</v>
      </c>
      <c r="AF201" s="34">
        <v>10742.88</v>
      </c>
      <c r="AG201" s="34">
        <v>11107.13</v>
      </c>
      <c r="AH201" s="34">
        <v>10443.81</v>
      </c>
      <c r="AI201" s="34">
        <v>9933.16</v>
      </c>
      <c r="AJ201" s="34">
        <v>10637.23</v>
      </c>
      <c r="AK201" s="34">
        <v>9467.92</v>
      </c>
      <c r="AL201" s="34">
        <v>8691.15</v>
      </c>
      <c r="AM201" s="34">
        <v>8754.7099999999991</v>
      </c>
      <c r="AN201" s="34">
        <v>11147.462050420199</v>
      </c>
    </row>
    <row r="202" spans="1:40">
      <c r="A202" s="99" t="s">
        <v>672</v>
      </c>
      <c r="B202" s="100">
        <v>10</v>
      </c>
      <c r="C202" s="99" t="s">
        <v>529</v>
      </c>
      <c r="D202" s="99" t="s">
        <v>673</v>
      </c>
      <c r="E202" s="34">
        <v>12566.24</v>
      </c>
      <c r="F202" s="34">
        <v>11263.82</v>
      </c>
      <c r="G202" s="34">
        <v>11070.32</v>
      </c>
      <c r="H202" s="34">
        <v>10726.28</v>
      </c>
      <c r="I202" s="34">
        <v>10657.33</v>
      </c>
      <c r="J202" s="34">
        <v>11900.56</v>
      </c>
      <c r="K202" s="34">
        <v>12124.45</v>
      </c>
      <c r="L202" s="34">
        <v>12621.99</v>
      </c>
      <c r="M202" s="34">
        <v>12371.01</v>
      </c>
      <c r="N202" s="34">
        <v>13091.64</v>
      </c>
      <c r="O202" s="34">
        <v>12873.13</v>
      </c>
      <c r="P202" s="34">
        <v>13595.18</v>
      </c>
      <c r="Q202" s="34">
        <v>14047.83</v>
      </c>
      <c r="R202" s="34">
        <v>13129.97</v>
      </c>
      <c r="S202" s="34">
        <v>13197.29</v>
      </c>
      <c r="T202" s="34">
        <v>13243.25</v>
      </c>
      <c r="U202" s="34">
        <v>13574.71</v>
      </c>
      <c r="V202" s="34">
        <v>15214.95</v>
      </c>
      <c r="W202" s="34">
        <v>14416.32</v>
      </c>
      <c r="X202" s="34">
        <v>14547.77</v>
      </c>
      <c r="Y202" s="34">
        <v>14482.12</v>
      </c>
      <c r="Z202" s="34">
        <v>15158.53</v>
      </c>
      <c r="AA202" s="34">
        <v>14222.34</v>
      </c>
      <c r="AB202" s="34">
        <v>15584.92</v>
      </c>
      <c r="AC202" s="34">
        <v>16872.86</v>
      </c>
      <c r="AD202" s="34">
        <v>16170.15</v>
      </c>
      <c r="AE202" s="34">
        <v>16043.55</v>
      </c>
      <c r="AF202" s="34">
        <v>17199.38</v>
      </c>
      <c r="AG202" s="34">
        <v>18382.75</v>
      </c>
      <c r="AH202" s="34">
        <v>19824.52</v>
      </c>
      <c r="AI202" s="34">
        <v>19663.43</v>
      </c>
      <c r="AJ202" s="34">
        <v>18011.349999999999</v>
      </c>
      <c r="AK202" s="34">
        <v>18484.12</v>
      </c>
      <c r="AL202" s="34">
        <v>18296.849999999999</v>
      </c>
      <c r="AM202" s="34">
        <v>19059.810000000001</v>
      </c>
      <c r="AN202" s="34">
        <v>19097.761361344499</v>
      </c>
    </row>
    <row r="203" spans="1:40">
      <c r="A203" s="99" t="s">
        <v>674</v>
      </c>
      <c r="B203" s="100">
        <v>10</v>
      </c>
      <c r="C203" s="99" t="s">
        <v>529</v>
      </c>
      <c r="D203" s="99" t="s">
        <v>675</v>
      </c>
      <c r="E203" s="34">
        <v>3451.21</v>
      </c>
      <c r="F203" s="34">
        <v>3719.19</v>
      </c>
      <c r="G203" s="34">
        <v>3079.95</v>
      </c>
      <c r="H203" s="34">
        <v>1726.87</v>
      </c>
      <c r="I203" s="34">
        <v>858.46</v>
      </c>
      <c r="J203" s="34">
        <v>1118.8499999999999</v>
      </c>
      <c r="K203" s="34">
        <v>1165.94</v>
      </c>
      <c r="L203" s="34">
        <v>2145.34</v>
      </c>
      <c r="M203" s="34">
        <v>2991.2</v>
      </c>
      <c r="N203" s="34">
        <v>4772.7299999999996</v>
      </c>
      <c r="O203" s="34">
        <v>3810.25</v>
      </c>
      <c r="P203" s="34">
        <v>5663.67</v>
      </c>
      <c r="Q203" s="34">
        <v>6503.26</v>
      </c>
      <c r="R203" s="34">
        <v>6354.05</v>
      </c>
      <c r="S203" s="34">
        <v>6009.14</v>
      </c>
      <c r="T203" s="34">
        <v>5551.99</v>
      </c>
      <c r="U203" s="34">
        <v>5828.37</v>
      </c>
      <c r="V203" s="34">
        <v>4536.78</v>
      </c>
      <c r="W203" s="34">
        <v>3577.54</v>
      </c>
      <c r="X203" s="34">
        <v>2466.91</v>
      </c>
      <c r="Y203" s="34">
        <v>3487.28</v>
      </c>
      <c r="Z203" s="34">
        <v>3565.45</v>
      </c>
      <c r="AA203" s="34">
        <v>3141.6</v>
      </c>
      <c r="AB203" s="34">
        <v>4328.53</v>
      </c>
      <c r="AC203" s="34">
        <v>3448.41</v>
      </c>
      <c r="AD203" s="34">
        <v>3327.26</v>
      </c>
      <c r="AE203" s="34">
        <v>1592.73</v>
      </c>
      <c r="AF203" s="34">
        <v>2209.6799999999998</v>
      </c>
      <c r="AG203" s="34">
        <v>1627.07</v>
      </c>
      <c r="AH203" s="34">
        <v>1540.99</v>
      </c>
      <c r="AI203" s="34">
        <v>625.75</v>
      </c>
      <c r="AJ203" s="34">
        <v>627.19000000000005</v>
      </c>
      <c r="AK203" s="34">
        <v>1822.88</v>
      </c>
      <c r="AL203" s="34">
        <v>2090.02</v>
      </c>
      <c r="AM203" s="34">
        <v>2053.64</v>
      </c>
      <c r="AN203" s="34">
        <v>2384.9613781512599</v>
      </c>
    </row>
    <row r="204" spans="1:40">
      <c r="A204" s="99" t="s">
        <v>676</v>
      </c>
      <c r="B204" s="100">
        <v>10</v>
      </c>
      <c r="C204" s="99" t="s">
        <v>529</v>
      </c>
      <c r="D204" s="99" t="s">
        <v>677</v>
      </c>
      <c r="E204" s="34">
        <v>6829.97</v>
      </c>
      <c r="F204" s="34">
        <v>5996.16</v>
      </c>
      <c r="G204" s="34">
        <v>7495.99</v>
      </c>
      <c r="H204" s="34">
        <v>7450.42</v>
      </c>
      <c r="I204" s="34">
        <v>7995.77</v>
      </c>
      <c r="J204" s="34">
        <v>7827.49</v>
      </c>
      <c r="K204" s="34">
        <v>7245.75</v>
      </c>
      <c r="L204" s="34">
        <v>5496.17</v>
      </c>
      <c r="M204" s="34">
        <v>6691.79</v>
      </c>
      <c r="N204" s="34">
        <v>6242.37</v>
      </c>
      <c r="O204" s="34">
        <v>6054.91</v>
      </c>
      <c r="P204" s="34">
        <v>5273.86</v>
      </c>
      <c r="Q204" s="34">
        <v>3491.01</v>
      </c>
      <c r="R204" s="34">
        <v>3187.51</v>
      </c>
      <c r="S204" s="34">
        <v>2289.96</v>
      </c>
      <c r="T204" s="34">
        <v>487.41</v>
      </c>
      <c r="U204" s="34">
        <v>551.61</v>
      </c>
      <c r="V204" s="34">
        <v>-424.21</v>
      </c>
      <c r="W204" s="34">
        <v>-1030.1099999999999</v>
      </c>
      <c r="X204" s="34">
        <v>-2618.15</v>
      </c>
      <c r="Y204" s="34">
        <v>-2535.19</v>
      </c>
      <c r="Z204" s="34">
        <v>-1798.31</v>
      </c>
      <c r="AA204" s="34">
        <v>-746.07</v>
      </c>
      <c r="AB204" s="34">
        <v>-539.33000000000004</v>
      </c>
      <c r="AC204" s="34">
        <v>-980.29</v>
      </c>
      <c r="AD204" s="34">
        <v>-1857.81</v>
      </c>
      <c r="AE204" s="34">
        <v>-3264.77</v>
      </c>
      <c r="AF204" s="34">
        <v>-1798.83</v>
      </c>
      <c r="AG204" s="34">
        <v>-1699.04</v>
      </c>
      <c r="AH204" s="34">
        <v>-1554.72</v>
      </c>
      <c r="AI204" s="34">
        <v>-578.01</v>
      </c>
      <c r="AJ204" s="34">
        <v>545.44000000000005</v>
      </c>
      <c r="AK204" s="34">
        <v>-111.1</v>
      </c>
      <c r="AL204" s="34">
        <v>6.31</v>
      </c>
      <c r="AM204" s="34">
        <v>-199.22</v>
      </c>
      <c r="AN204" s="34">
        <v>-3680.7951932773299</v>
      </c>
    </row>
    <row r="205" spans="1:40">
      <c r="A205" s="99" t="s">
        <v>678</v>
      </c>
      <c r="B205" s="100">
        <v>10</v>
      </c>
      <c r="C205" s="99" t="s">
        <v>529</v>
      </c>
      <c r="D205" s="99" t="s">
        <v>679</v>
      </c>
      <c r="E205" s="34">
        <v>1399.11</v>
      </c>
      <c r="F205" s="34">
        <v>2239.9</v>
      </c>
      <c r="G205" s="34">
        <v>1965.04</v>
      </c>
      <c r="H205" s="34">
        <v>692.06</v>
      </c>
      <c r="I205" s="34">
        <v>215.92</v>
      </c>
      <c r="J205" s="34">
        <v>-1443.77</v>
      </c>
      <c r="K205" s="34">
        <v>-1731.6</v>
      </c>
      <c r="L205" s="34">
        <v>-1680.3</v>
      </c>
      <c r="M205" s="34">
        <v>-2752</v>
      </c>
      <c r="N205" s="34">
        <v>-1899.29</v>
      </c>
      <c r="O205" s="34">
        <v>-2205.2800000000002</v>
      </c>
      <c r="P205" s="34">
        <v>-911.58</v>
      </c>
      <c r="Q205" s="34">
        <v>-719.88</v>
      </c>
      <c r="R205" s="34">
        <v>-659.58</v>
      </c>
      <c r="S205" s="34">
        <v>879.39</v>
      </c>
      <c r="T205" s="34">
        <v>-430.27</v>
      </c>
      <c r="U205" s="34">
        <v>596.22</v>
      </c>
      <c r="V205" s="34">
        <v>1157.8699999999999</v>
      </c>
      <c r="W205" s="34">
        <v>1986.03</v>
      </c>
      <c r="X205" s="34">
        <v>1761.23</v>
      </c>
      <c r="Y205" s="34">
        <v>3395.14</v>
      </c>
      <c r="Z205" s="34">
        <v>2556.5100000000002</v>
      </c>
      <c r="AA205" s="34">
        <v>3224.08</v>
      </c>
      <c r="AB205" s="34">
        <v>2757.65</v>
      </c>
      <c r="AC205" s="34">
        <v>1639.18</v>
      </c>
      <c r="AD205" s="34">
        <v>2120.42</v>
      </c>
      <c r="AE205" s="34">
        <v>2358.6999999999998</v>
      </c>
      <c r="AF205" s="34">
        <v>1663.37</v>
      </c>
      <c r="AG205" s="34">
        <v>1794.38</v>
      </c>
      <c r="AH205" s="34">
        <v>369.02</v>
      </c>
      <c r="AI205" s="34">
        <v>104.23</v>
      </c>
      <c r="AJ205" s="34">
        <v>164.57</v>
      </c>
      <c r="AK205" s="34">
        <v>-228.76</v>
      </c>
      <c r="AL205" s="34">
        <v>487.94</v>
      </c>
      <c r="AM205" s="34">
        <v>17.760000000000002</v>
      </c>
      <c r="AN205" s="34">
        <v>1472.4803865546201</v>
      </c>
    </row>
    <row r="206" spans="1:40">
      <c r="A206" s="99" t="s">
        <v>680</v>
      </c>
      <c r="B206" s="100">
        <v>10</v>
      </c>
      <c r="C206" s="99" t="s">
        <v>529</v>
      </c>
      <c r="D206" s="99" t="s">
        <v>681</v>
      </c>
      <c r="E206" s="34">
        <v>6026.8</v>
      </c>
      <c r="F206" s="34">
        <v>5183.97</v>
      </c>
      <c r="G206" s="34">
        <v>6044.74</v>
      </c>
      <c r="H206" s="34">
        <v>5317.94</v>
      </c>
      <c r="I206" s="34">
        <v>6315.64</v>
      </c>
      <c r="J206" s="34">
        <v>6326.89</v>
      </c>
      <c r="K206" s="34">
        <v>7858.27</v>
      </c>
      <c r="L206" s="34">
        <v>7429.71</v>
      </c>
      <c r="M206" s="34">
        <v>6766.94</v>
      </c>
      <c r="N206" s="34">
        <v>6373.07</v>
      </c>
      <c r="O206" s="34">
        <v>5595.52</v>
      </c>
      <c r="P206" s="34">
        <v>6277.98</v>
      </c>
      <c r="Q206" s="34">
        <v>6937.73</v>
      </c>
      <c r="R206" s="34">
        <v>6884.81</v>
      </c>
      <c r="S206" s="34">
        <v>7513.57</v>
      </c>
      <c r="T206" s="34">
        <v>7466.15</v>
      </c>
      <c r="U206" s="34">
        <v>8399.75</v>
      </c>
      <c r="V206" s="34">
        <v>7548.98</v>
      </c>
      <c r="W206" s="34">
        <v>7412.25</v>
      </c>
      <c r="X206" s="34">
        <v>7276.6</v>
      </c>
      <c r="Y206" s="34">
        <v>8106.68</v>
      </c>
      <c r="Z206" s="34">
        <v>6898.63</v>
      </c>
      <c r="AA206" s="34">
        <v>7192.08</v>
      </c>
      <c r="AB206" s="34">
        <v>6561.82</v>
      </c>
      <c r="AC206" s="34">
        <v>5120.26</v>
      </c>
      <c r="AD206" s="34">
        <v>6225.32</v>
      </c>
      <c r="AE206" s="34">
        <v>6841.36</v>
      </c>
      <c r="AF206" s="34">
        <v>7109.73</v>
      </c>
      <c r="AG206" s="34">
        <v>8031.18</v>
      </c>
      <c r="AH206" s="34">
        <v>8290.31</v>
      </c>
      <c r="AI206" s="34">
        <v>7118.75</v>
      </c>
      <c r="AJ206" s="34">
        <v>5620.42</v>
      </c>
      <c r="AK206" s="34">
        <v>5329.63</v>
      </c>
      <c r="AL206" s="34">
        <v>5238.25</v>
      </c>
      <c r="AM206" s="34">
        <v>4356.8599999999997</v>
      </c>
      <c r="AN206" s="34">
        <v>6648.5059831932804</v>
      </c>
    </row>
    <row r="207" spans="1:40">
      <c r="A207" s="99" t="s">
        <v>682</v>
      </c>
      <c r="B207" s="100">
        <v>10</v>
      </c>
      <c r="C207" s="99" t="s">
        <v>529</v>
      </c>
      <c r="D207" s="99" t="s">
        <v>683</v>
      </c>
      <c r="E207" s="34">
        <v>11727.91</v>
      </c>
      <c r="F207" s="34">
        <v>10424.16</v>
      </c>
      <c r="G207" s="34">
        <v>9701.5400000000009</v>
      </c>
      <c r="H207" s="34">
        <v>11118.25</v>
      </c>
      <c r="I207" s="34">
        <v>11499.63</v>
      </c>
      <c r="J207" s="34">
        <v>10974.25</v>
      </c>
      <c r="K207" s="34">
        <v>10197.129999999999</v>
      </c>
      <c r="L207" s="34">
        <v>10832.69</v>
      </c>
      <c r="M207" s="34">
        <v>11662.21</v>
      </c>
      <c r="N207" s="34">
        <v>11344.84</v>
      </c>
      <c r="O207" s="34">
        <v>11630.8</v>
      </c>
      <c r="P207" s="34">
        <v>12742.11</v>
      </c>
      <c r="Q207" s="34">
        <v>12685.76</v>
      </c>
      <c r="R207" s="34">
        <v>13011.61</v>
      </c>
      <c r="S207" s="34">
        <v>14496.79</v>
      </c>
      <c r="T207" s="34">
        <v>14450.68</v>
      </c>
      <c r="U207" s="34">
        <v>15134.97</v>
      </c>
      <c r="V207" s="34">
        <v>14979.87</v>
      </c>
      <c r="W207" s="34">
        <v>14681.94</v>
      </c>
      <c r="X207" s="34">
        <v>14043.53</v>
      </c>
      <c r="Y207" s="34">
        <v>13617.94</v>
      </c>
      <c r="Z207" s="34">
        <v>13645.74</v>
      </c>
      <c r="AA207" s="34">
        <v>11869.89</v>
      </c>
      <c r="AB207" s="34">
        <v>11154.65</v>
      </c>
      <c r="AC207" s="34">
        <v>11768.36</v>
      </c>
      <c r="AD207" s="34">
        <v>12666.08</v>
      </c>
      <c r="AE207" s="34">
        <v>12704.38</v>
      </c>
      <c r="AF207" s="34">
        <v>12004.92</v>
      </c>
      <c r="AG207" s="34">
        <v>10710.22</v>
      </c>
      <c r="AH207" s="34">
        <v>11865.4</v>
      </c>
      <c r="AI207" s="34">
        <v>13535.02</v>
      </c>
      <c r="AJ207" s="34">
        <v>14273.72</v>
      </c>
      <c r="AK207" s="34">
        <v>12462.82</v>
      </c>
      <c r="AL207" s="34">
        <v>11602.02</v>
      </c>
      <c r="AM207" s="34">
        <v>12260.7</v>
      </c>
      <c r="AN207" s="34">
        <v>13262.3245378151</v>
      </c>
    </row>
    <row r="208" spans="1:40">
      <c r="A208" s="99" t="s">
        <v>684</v>
      </c>
      <c r="B208" s="100">
        <v>10</v>
      </c>
      <c r="C208" s="99" t="s">
        <v>529</v>
      </c>
      <c r="D208" s="99" t="s">
        <v>685</v>
      </c>
      <c r="E208" s="34">
        <v>1624.22</v>
      </c>
      <c r="F208" s="34">
        <v>1582.24</v>
      </c>
      <c r="G208" s="34">
        <v>1471.57</v>
      </c>
      <c r="H208" s="34">
        <v>1301.42</v>
      </c>
      <c r="I208" s="34">
        <v>711.21</v>
      </c>
      <c r="J208" s="34">
        <v>1376.38</v>
      </c>
      <c r="K208" s="34">
        <v>793.73</v>
      </c>
      <c r="L208" s="34">
        <v>1646.37</v>
      </c>
      <c r="M208" s="34">
        <v>893.81</v>
      </c>
      <c r="N208" s="34">
        <v>848.77</v>
      </c>
      <c r="O208" s="34">
        <v>374.81</v>
      </c>
      <c r="P208" s="34">
        <v>728.15</v>
      </c>
      <c r="Q208" s="34">
        <v>1404.1</v>
      </c>
      <c r="R208" s="34">
        <v>2718.72</v>
      </c>
      <c r="S208" s="34">
        <v>2798</v>
      </c>
      <c r="T208" s="34">
        <v>4323.99</v>
      </c>
      <c r="U208" s="34">
        <v>4203.51</v>
      </c>
      <c r="V208" s="34">
        <v>3327.34</v>
      </c>
      <c r="W208" s="34">
        <v>2772.65</v>
      </c>
      <c r="X208" s="34">
        <v>3583.6</v>
      </c>
      <c r="Y208" s="34">
        <v>2632.84</v>
      </c>
      <c r="Z208" s="34">
        <v>2109.5</v>
      </c>
      <c r="AA208" s="34">
        <v>2953.88</v>
      </c>
      <c r="AB208" s="34">
        <v>1885.79</v>
      </c>
      <c r="AC208" s="34">
        <v>2433.3000000000002</v>
      </c>
      <c r="AD208" s="34">
        <v>4289.92</v>
      </c>
      <c r="AE208" s="34">
        <v>5864.78</v>
      </c>
      <c r="AF208" s="34">
        <v>5017.8100000000004</v>
      </c>
      <c r="AG208" s="34">
        <v>5904.56</v>
      </c>
      <c r="AH208" s="34">
        <v>4998.96</v>
      </c>
      <c r="AI208" s="34">
        <v>4707.01</v>
      </c>
      <c r="AJ208" s="34">
        <v>5841.28</v>
      </c>
      <c r="AK208" s="34">
        <v>5557.11</v>
      </c>
      <c r="AL208" s="34">
        <v>5784.18</v>
      </c>
      <c r="AM208" s="34">
        <v>5132.7</v>
      </c>
      <c r="AN208" s="34">
        <v>5645.2984201680702</v>
      </c>
    </row>
    <row r="209" spans="1:40">
      <c r="A209" s="99" t="s">
        <v>686</v>
      </c>
      <c r="B209" s="100">
        <v>10</v>
      </c>
      <c r="C209" s="99" t="s">
        <v>529</v>
      </c>
      <c r="D209" s="99" t="s">
        <v>687</v>
      </c>
      <c r="E209" s="34">
        <v>11416.32</v>
      </c>
      <c r="F209" s="34">
        <v>10961.12</v>
      </c>
      <c r="G209" s="34">
        <v>9680.3700000000008</v>
      </c>
      <c r="H209" s="34">
        <v>10777.37</v>
      </c>
      <c r="I209" s="34">
        <v>11602.07</v>
      </c>
      <c r="J209" s="34">
        <v>12746.9</v>
      </c>
      <c r="K209" s="34">
        <v>12556.74</v>
      </c>
      <c r="L209" s="34">
        <v>12861.89</v>
      </c>
      <c r="M209" s="34">
        <v>13008.05</v>
      </c>
      <c r="N209" s="34">
        <v>12642.77</v>
      </c>
      <c r="O209" s="34">
        <v>13007.76</v>
      </c>
      <c r="P209" s="34">
        <v>12736.98</v>
      </c>
      <c r="Q209" s="34">
        <v>12208.62</v>
      </c>
      <c r="R209" s="34">
        <v>11870.32</v>
      </c>
      <c r="S209" s="34">
        <v>12513.76</v>
      </c>
      <c r="T209" s="34">
        <v>13106</v>
      </c>
      <c r="U209" s="34">
        <v>14049.59</v>
      </c>
      <c r="V209" s="34">
        <v>13349.36</v>
      </c>
      <c r="W209" s="34">
        <v>14782.03</v>
      </c>
      <c r="X209" s="34">
        <v>14064.28</v>
      </c>
      <c r="Y209" s="34">
        <v>13797.19</v>
      </c>
      <c r="Z209" s="34">
        <v>14785.33</v>
      </c>
      <c r="AA209" s="34">
        <v>16303.69</v>
      </c>
      <c r="AB209" s="34">
        <v>16657.400000000001</v>
      </c>
      <c r="AC209" s="34">
        <v>16088.02</v>
      </c>
      <c r="AD209" s="34">
        <v>16141.98</v>
      </c>
      <c r="AE209" s="34">
        <v>16594.439999999999</v>
      </c>
      <c r="AF209" s="34">
        <v>18237.95</v>
      </c>
      <c r="AG209" s="34">
        <v>17963.03</v>
      </c>
      <c r="AH209" s="34">
        <v>18521.900000000001</v>
      </c>
      <c r="AI209" s="34">
        <v>18228.29</v>
      </c>
      <c r="AJ209" s="34">
        <v>18016.38</v>
      </c>
      <c r="AK209" s="34">
        <v>17399.2</v>
      </c>
      <c r="AL209" s="34">
        <v>16068</v>
      </c>
      <c r="AM209" s="34">
        <v>15963.69</v>
      </c>
      <c r="AN209" s="34">
        <v>18283.132588235301</v>
      </c>
    </row>
    <row r="210" spans="1:40">
      <c r="A210" s="99" t="s">
        <v>688</v>
      </c>
      <c r="B210" s="100">
        <v>10</v>
      </c>
      <c r="C210" s="99" t="s">
        <v>529</v>
      </c>
      <c r="D210" s="99" t="s">
        <v>689</v>
      </c>
      <c r="E210" s="34">
        <v>570.97</v>
      </c>
      <c r="F210" s="34">
        <v>279.76</v>
      </c>
      <c r="G210" s="34">
        <v>357.73</v>
      </c>
      <c r="H210" s="34">
        <v>59.08</v>
      </c>
      <c r="I210" s="34">
        <v>781.62</v>
      </c>
      <c r="J210" s="34">
        <v>1060.06</v>
      </c>
      <c r="K210" s="34">
        <v>2568.16</v>
      </c>
      <c r="L210" s="34">
        <v>4098.45</v>
      </c>
      <c r="M210" s="34">
        <v>4445</v>
      </c>
      <c r="N210" s="34">
        <v>3900.74</v>
      </c>
      <c r="O210" s="34">
        <v>3133.58</v>
      </c>
      <c r="P210" s="34">
        <v>3300.62</v>
      </c>
      <c r="Q210" s="34">
        <v>4414.1000000000004</v>
      </c>
      <c r="R210" s="34">
        <v>3720.33</v>
      </c>
      <c r="S210" s="34">
        <v>4590.03</v>
      </c>
      <c r="T210" s="34">
        <v>3531.09</v>
      </c>
      <c r="U210" s="34">
        <v>2983.28</v>
      </c>
      <c r="V210" s="34">
        <v>2487.52</v>
      </c>
      <c r="W210" s="34">
        <v>1971.63</v>
      </c>
      <c r="X210" s="34">
        <v>1954.72</v>
      </c>
      <c r="Y210" s="34">
        <v>2166.63</v>
      </c>
      <c r="Z210" s="34">
        <v>4020.54</v>
      </c>
      <c r="AA210" s="34">
        <v>4560.41</v>
      </c>
      <c r="AB210" s="34">
        <v>3944.98</v>
      </c>
      <c r="AC210" s="34">
        <v>2379.29</v>
      </c>
      <c r="AD210" s="34">
        <v>2467.7199999999998</v>
      </c>
      <c r="AE210" s="34">
        <v>2519.38</v>
      </c>
      <c r="AF210" s="34">
        <v>2926.59</v>
      </c>
      <c r="AG210" s="34">
        <v>2844.02</v>
      </c>
      <c r="AH210" s="34">
        <v>2278.83</v>
      </c>
      <c r="AI210" s="34">
        <v>3371.89</v>
      </c>
      <c r="AJ210" s="34">
        <v>3313.07</v>
      </c>
      <c r="AK210" s="34">
        <v>4048.34</v>
      </c>
      <c r="AL210" s="34">
        <v>4606.92</v>
      </c>
      <c r="AM210" s="34">
        <v>4575.62</v>
      </c>
      <c r="AN210" s="34">
        <v>4064.45909243697</v>
      </c>
    </row>
    <row r="211" spans="1:40">
      <c r="A211" s="99" t="s">
        <v>690</v>
      </c>
      <c r="B211" s="100">
        <v>10</v>
      </c>
      <c r="C211" s="99" t="s">
        <v>529</v>
      </c>
      <c r="D211" s="99" t="s">
        <v>691</v>
      </c>
      <c r="E211" s="34">
        <v>11875.83</v>
      </c>
      <c r="F211" s="34">
        <v>12671.56</v>
      </c>
      <c r="G211" s="34">
        <v>12773.02</v>
      </c>
      <c r="H211" s="34">
        <v>11293.13</v>
      </c>
      <c r="I211" s="34">
        <v>10704.74</v>
      </c>
      <c r="J211" s="34">
        <v>11883.99</v>
      </c>
      <c r="K211" s="34">
        <v>10936.56</v>
      </c>
      <c r="L211" s="34">
        <v>11458.66</v>
      </c>
      <c r="M211" s="34">
        <v>9866.26</v>
      </c>
      <c r="N211" s="34">
        <v>11456.17</v>
      </c>
      <c r="O211" s="34">
        <v>11747.41</v>
      </c>
      <c r="P211" s="34">
        <v>10950.23</v>
      </c>
      <c r="Q211" s="34">
        <v>10356.92</v>
      </c>
      <c r="R211" s="34">
        <v>11440.84</v>
      </c>
      <c r="S211" s="34">
        <v>9958.51</v>
      </c>
      <c r="T211" s="34">
        <v>9744.51</v>
      </c>
      <c r="U211" s="34">
        <v>10421.719999999999</v>
      </c>
      <c r="V211" s="34">
        <v>9716.7000000000007</v>
      </c>
      <c r="W211" s="34">
        <v>9837.2199999999993</v>
      </c>
      <c r="X211" s="34">
        <v>10620.24</v>
      </c>
      <c r="Y211" s="34">
        <v>11205.19</v>
      </c>
      <c r="Z211" s="34">
        <v>11488.08</v>
      </c>
      <c r="AA211" s="34">
        <v>12467.62</v>
      </c>
      <c r="AB211" s="34">
        <v>13726.95</v>
      </c>
      <c r="AC211" s="34">
        <v>14608.22</v>
      </c>
      <c r="AD211" s="34">
        <v>13560.66</v>
      </c>
      <c r="AE211" s="34">
        <v>13390.62</v>
      </c>
      <c r="AF211" s="34">
        <v>14181.27</v>
      </c>
      <c r="AG211" s="34">
        <v>14325.67</v>
      </c>
      <c r="AH211" s="34">
        <v>14992.24</v>
      </c>
      <c r="AI211" s="34">
        <v>14861.14</v>
      </c>
      <c r="AJ211" s="34">
        <v>14167.44</v>
      </c>
      <c r="AK211" s="34">
        <v>15132.27</v>
      </c>
      <c r="AL211" s="34">
        <v>15148.82</v>
      </c>
      <c r="AM211" s="34">
        <v>15489.02</v>
      </c>
      <c r="AN211" s="34">
        <v>14427.001865546201</v>
      </c>
    </row>
    <row r="212" spans="1:40">
      <c r="A212" s="99" t="s">
        <v>692</v>
      </c>
      <c r="B212" s="100">
        <v>10</v>
      </c>
      <c r="C212" s="99" t="s">
        <v>529</v>
      </c>
      <c r="D212" s="99" t="s">
        <v>693</v>
      </c>
      <c r="E212" s="34">
        <v>5832.68</v>
      </c>
      <c r="F212" s="34">
        <v>5771.93</v>
      </c>
      <c r="G212" s="34">
        <v>6133.89</v>
      </c>
      <c r="H212" s="34">
        <v>6145.99</v>
      </c>
      <c r="I212" s="34">
        <v>7248.15</v>
      </c>
      <c r="J212" s="34">
        <v>6191.21</v>
      </c>
      <c r="K212" s="34">
        <v>7423.44</v>
      </c>
      <c r="L212" s="34">
        <v>7526.23</v>
      </c>
      <c r="M212" s="34">
        <v>8676.99</v>
      </c>
      <c r="N212" s="34">
        <v>9212.36</v>
      </c>
      <c r="O212" s="34">
        <v>9431.9699999999993</v>
      </c>
      <c r="P212" s="34">
        <v>9440.6299999999992</v>
      </c>
      <c r="Q212" s="34">
        <v>8385.92</v>
      </c>
      <c r="R212" s="34">
        <v>7653.49</v>
      </c>
      <c r="S212" s="34">
        <v>8986.57</v>
      </c>
      <c r="T212" s="34">
        <v>9106.02</v>
      </c>
      <c r="U212" s="34">
        <v>8833.18</v>
      </c>
      <c r="V212" s="34">
        <v>10281.85</v>
      </c>
      <c r="W212" s="34">
        <v>9957.74</v>
      </c>
      <c r="X212" s="34">
        <v>10147.49</v>
      </c>
      <c r="Y212" s="34">
        <v>11804.22</v>
      </c>
      <c r="Z212" s="34">
        <v>10879.95</v>
      </c>
      <c r="AA212" s="34">
        <v>11380.66</v>
      </c>
      <c r="AB212" s="34">
        <v>11139.44</v>
      </c>
      <c r="AC212" s="34">
        <v>11244.55</v>
      </c>
      <c r="AD212" s="34">
        <v>10476.540000000001</v>
      </c>
      <c r="AE212" s="34">
        <v>10712.86</v>
      </c>
      <c r="AF212" s="34">
        <v>8908.01</v>
      </c>
      <c r="AG212" s="34">
        <v>7775.91</v>
      </c>
      <c r="AH212" s="34">
        <v>8411.1</v>
      </c>
      <c r="AI212" s="34">
        <v>7130.04</v>
      </c>
      <c r="AJ212" s="34">
        <v>7997.91</v>
      </c>
      <c r="AK212" s="34">
        <v>8068.16</v>
      </c>
      <c r="AL212" s="34">
        <v>7550.38</v>
      </c>
      <c r="AM212" s="34">
        <v>7677.34</v>
      </c>
      <c r="AN212" s="34">
        <v>9925.1997478991598</v>
      </c>
    </row>
    <row r="213" spans="1:40">
      <c r="A213" s="99" t="s">
        <v>694</v>
      </c>
      <c r="B213" s="100">
        <v>10</v>
      </c>
      <c r="C213" s="99" t="s">
        <v>529</v>
      </c>
      <c r="D213" s="99" t="s">
        <v>695</v>
      </c>
      <c r="E213" s="34">
        <v>6936.92</v>
      </c>
      <c r="F213" s="34">
        <v>6977.16</v>
      </c>
      <c r="G213" s="34">
        <v>5991.63</v>
      </c>
      <c r="H213" s="34">
        <v>6951.49</v>
      </c>
      <c r="I213" s="34">
        <v>5950.65</v>
      </c>
      <c r="J213" s="34">
        <v>5899.38</v>
      </c>
      <c r="K213" s="34">
        <v>5698.77</v>
      </c>
      <c r="L213" s="34">
        <v>4875.76</v>
      </c>
      <c r="M213" s="34">
        <v>4207.1099999999997</v>
      </c>
      <c r="N213" s="34">
        <v>5173.91</v>
      </c>
      <c r="O213" s="34">
        <v>4508.66</v>
      </c>
      <c r="P213" s="34">
        <v>4800.46</v>
      </c>
      <c r="Q213" s="34">
        <v>5509.74</v>
      </c>
      <c r="R213" s="34">
        <v>4990.76</v>
      </c>
      <c r="S213" s="34">
        <v>4685.3999999999996</v>
      </c>
      <c r="T213" s="34">
        <v>3735.98</v>
      </c>
      <c r="U213" s="34">
        <v>4115.38</v>
      </c>
      <c r="V213" s="34">
        <v>4118.76</v>
      </c>
      <c r="W213" s="34">
        <v>2915.71</v>
      </c>
      <c r="X213" s="34">
        <v>2993.68</v>
      </c>
      <c r="Y213" s="34">
        <v>4265.3999999999996</v>
      </c>
      <c r="Z213" s="34">
        <v>5722.24</v>
      </c>
      <c r="AA213" s="34">
        <v>5120.6099999999997</v>
      </c>
      <c r="AB213" s="34">
        <v>6284.47</v>
      </c>
      <c r="AC213" s="34">
        <v>6611.79</v>
      </c>
      <c r="AD213" s="34">
        <v>6288.95</v>
      </c>
      <c r="AE213" s="34">
        <v>5520.38</v>
      </c>
      <c r="AF213" s="34">
        <v>5547.78</v>
      </c>
      <c r="AG213" s="34">
        <v>6865.9</v>
      </c>
      <c r="AH213" s="34">
        <v>7834.75</v>
      </c>
      <c r="AI213" s="34">
        <v>6129.97</v>
      </c>
      <c r="AJ213" s="34">
        <v>5504.97</v>
      </c>
      <c r="AK213" s="34">
        <v>5608.93</v>
      </c>
      <c r="AL213" s="34">
        <v>7287.32</v>
      </c>
      <c r="AM213" s="34">
        <v>6633.84</v>
      </c>
      <c r="AN213" s="34">
        <v>5797.4814789915999</v>
      </c>
    </row>
    <row r="214" spans="1:40">
      <c r="A214" s="99" t="s">
        <v>696</v>
      </c>
      <c r="B214" s="100">
        <v>10</v>
      </c>
      <c r="C214" s="99" t="s">
        <v>529</v>
      </c>
      <c r="D214" s="99" t="s">
        <v>697</v>
      </c>
      <c r="E214" s="34">
        <v>4343.72</v>
      </c>
      <c r="F214" s="34">
        <v>4638.6000000000004</v>
      </c>
      <c r="G214" s="34">
        <v>5093.28</v>
      </c>
      <c r="H214" s="34">
        <v>5682.76</v>
      </c>
      <c r="I214" s="34">
        <v>5261.22</v>
      </c>
      <c r="J214" s="34">
        <v>5655.52</v>
      </c>
      <c r="K214" s="34">
        <v>5337.06</v>
      </c>
      <c r="L214" s="34">
        <v>4325.78</v>
      </c>
      <c r="M214" s="34">
        <v>4603.0600000000004</v>
      </c>
      <c r="N214" s="34">
        <v>4763.92</v>
      </c>
      <c r="O214" s="34">
        <v>6430.98</v>
      </c>
      <c r="P214" s="34">
        <v>4767.12</v>
      </c>
      <c r="Q214" s="34">
        <v>4380.22</v>
      </c>
      <c r="R214" s="34">
        <v>4854.8999999999996</v>
      </c>
      <c r="S214" s="34">
        <v>3903.77</v>
      </c>
      <c r="T214" s="34">
        <v>3065.15</v>
      </c>
      <c r="U214" s="34">
        <v>3621.9</v>
      </c>
      <c r="V214" s="34">
        <v>2839.08</v>
      </c>
      <c r="W214" s="34">
        <v>4305.59</v>
      </c>
      <c r="X214" s="34">
        <v>5192.8599999999997</v>
      </c>
      <c r="Y214" s="34">
        <v>6583.73</v>
      </c>
      <c r="Z214" s="34">
        <v>4634.9799999999996</v>
      </c>
      <c r="AA214" s="34">
        <v>4933.67</v>
      </c>
      <c r="AB214" s="34">
        <v>6065.11</v>
      </c>
      <c r="AC214" s="34">
        <v>5461.4</v>
      </c>
      <c r="AD214" s="34">
        <v>3847.28</v>
      </c>
      <c r="AE214" s="34">
        <v>2982.58</v>
      </c>
      <c r="AF214" s="34">
        <v>2734.35</v>
      </c>
      <c r="AG214" s="34">
        <v>3485.83</v>
      </c>
      <c r="AH214" s="34">
        <v>2061.89</v>
      </c>
      <c r="AI214" s="34">
        <v>2607.7800000000002</v>
      </c>
      <c r="AJ214" s="34">
        <v>3561.93</v>
      </c>
      <c r="AK214" s="34">
        <v>3178.7</v>
      </c>
      <c r="AL214" s="34">
        <v>3048</v>
      </c>
      <c r="AM214" s="34">
        <v>1522.72</v>
      </c>
      <c r="AN214" s="34">
        <v>3009.9334285714299</v>
      </c>
    </row>
    <row r="215" spans="1:40">
      <c r="A215" s="99" t="s">
        <v>698</v>
      </c>
      <c r="B215" s="100">
        <v>10</v>
      </c>
      <c r="C215" s="99" t="s">
        <v>529</v>
      </c>
      <c r="D215" s="99" t="s">
        <v>699</v>
      </c>
      <c r="E215" s="34">
        <v>5367.67</v>
      </c>
      <c r="F215" s="34">
        <v>4938.58</v>
      </c>
      <c r="G215" s="34">
        <v>6309.52</v>
      </c>
      <c r="H215" s="34">
        <v>7917.72</v>
      </c>
      <c r="I215" s="34">
        <v>8428.07</v>
      </c>
      <c r="J215" s="34">
        <v>9457.9699999999993</v>
      </c>
      <c r="K215" s="34">
        <v>9526.92</v>
      </c>
      <c r="L215" s="34">
        <v>10817.53</v>
      </c>
      <c r="M215" s="34">
        <v>12175.65</v>
      </c>
      <c r="N215" s="34">
        <v>11374.77</v>
      </c>
      <c r="O215" s="34">
        <v>11851.66</v>
      </c>
      <c r="P215" s="34">
        <v>9995.75</v>
      </c>
      <c r="Q215" s="34">
        <v>9441.11</v>
      </c>
      <c r="R215" s="34">
        <v>8362.69</v>
      </c>
      <c r="S215" s="34">
        <v>8975.65</v>
      </c>
      <c r="T215" s="34">
        <v>9026.7199999999993</v>
      </c>
      <c r="U215" s="34">
        <v>8804.2000000000007</v>
      </c>
      <c r="V215" s="34">
        <v>10127.44</v>
      </c>
      <c r="W215" s="34">
        <v>8722.73</v>
      </c>
      <c r="X215" s="34">
        <v>7280.6</v>
      </c>
      <c r="Y215" s="34">
        <v>6891.27</v>
      </c>
      <c r="Z215" s="34">
        <v>5805.35</v>
      </c>
      <c r="AA215" s="34">
        <v>5207.62</v>
      </c>
      <c r="AB215" s="34">
        <v>4105.3599999999997</v>
      </c>
      <c r="AC215" s="34">
        <v>4485.18</v>
      </c>
      <c r="AD215" s="34">
        <v>4573.38</v>
      </c>
      <c r="AE215" s="34">
        <v>4356.54</v>
      </c>
      <c r="AF215" s="34">
        <v>3476.86</v>
      </c>
      <c r="AG215" s="34">
        <v>4154.88</v>
      </c>
      <c r="AH215" s="34">
        <v>4851.3</v>
      </c>
      <c r="AI215" s="34">
        <v>4409.2700000000004</v>
      </c>
      <c r="AJ215" s="34">
        <v>4480.8100000000004</v>
      </c>
      <c r="AK215" s="34">
        <v>5316.9</v>
      </c>
      <c r="AL215" s="34">
        <v>4146.41</v>
      </c>
      <c r="AM215" s="34">
        <v>4399.22</v>
      </c>
      <c r="AN215" s="34">
        <v>4180.3844033613404</v>
      </c>
    </row>
    <row r="216" spans="1:40">
      <c r="A216" s="99" t="s">
        <v>700</v>
      </c>
      <c r="B216" s="100">
        <v>10</v>
      </c>
      <c r="C216" s="99" t="s">
        <v>529</v>
      </c>
      <c r="D216" s="99" t="s">
        <v>701</v>
      </c>
      <c r="E216" s="34">
        <v>3483.43</v>
      </c>
      <c r="F216" s="34">
        <v>4170.6099999999997</v>
      </c>
      <c r="G216" s="34">
        <v>2696.73</v>
      </c>
      <c r="H216" s="34">
        <v>3582.05</v>
      </c>
      <c r="I216" s="34">
        <v>3790.76</v>
      </c>
      <c r="J216" s="34">
        <v>4507.6899999999996</v>
      </c>
      <c r="K216" s="34">
        <v>4356.32</v>
      </c>
      <c r="L216" s="34">
        <v>3638.62</v>
      </c>
      <c r="M216" s="34">
        <v>3939.74</v>
      </c>
      <c r="N216" s="34">
        <v>3563.6</v>
      </c>
      <c r="O216" s="34">
        <v>3953.41</v>
      </c>
      <c r="P216" s="34">
        <v>2434.7800000000002</v>
      </c>
      <c r="Q216" s="34">
        <v>1209.4000000000001</v>
      </c>
      <c r="R216" s="34">
        <v>1210.77</v>
      </c>
      <c r="S216" s="34">
        <v>3111.26</v>
      </c>
      <c r="T216" s="34">
        <v>4120.08</v>
      </c>
      <c r="U216" s="34">
        <v>5766.94</v>
      </c>
      <c r="V216" s="34">
        <v>5442.37</v>
      </c>
      <c r="W216" s="34">
        <v>5484.09</v>
      </c>
      <c r="X216" s="34">
        <v>6466.37</v>
      </c>
      <c r="Y216" s="34">
        <v>7101.8</v>
      </c>
      <c r="Z216" s="34">
        <v>5621.88</v>
      </c>
      <c r="AA216" s="34">
        <v>6868.23</v>
      </c>
      <c r="AB216" s="34">
        <v>8264.89</v>
      </c>
      <c r="AC216" s="34">
        <v>7657.01</v>
      </c>
      <c r="AD216" s="34">
        <v>8449.15</v>
      </c>
      <c r="AE216" s="34">
        <v>10070.25</v>
      </c>
      <c r="AF216" s="34">
        <v>10442.61</v>
      </c>
      <c r="AG216" s="34">
        <v>11071.01</v>
      </c>
      <c r="AH216" s="34">
        <v>10424.799999999999</v>
      </c>
      <c r="AI216" s="34">
        <v>10185.4</v>
      </c>
      <c r="AJ216" s="34">
        <v>9428.7900000000009</v>
      </c>
      <c r="AK216" s="34">
        <v>10006.6</v>
      </c>
      <c r="AL216" s="34">
        <v>9536.24</v>
      </c>
      <c r="AM216" s="34">
        <v>10869.45</v>
      </c>
      <c r="AN216" s="34">
        <v>10704.321781512601</v>
      </c>
    </row>
    <row r="217" spans="1:40">
      <c r="A217" s="99" t="s">
        <v>702</v>
      </c>
      <c r="B217" s="100">
        <v>10</v>
      </c>
      <c r="C217" s="99" t="s">
        <v>529</v>
      </c>
      <c r="D217" s="99" t="s">
        <v>703</v>
      </c>
      <c r="E217" s="34">
        <v>10918.06</v>
      </c>
      <c r="F217" s="34">
        <v>9796.07</v>
      </c>
      <c r="G217" s="34">
        <v>10089.620000000001</v>
      </c>
      <c r="H217" s="34">
        <v>10400.81</v>
      </c>
      <c r="I217" s="34">
        <v>10506.38</v>
      </c>
      <c r="J217" s="34">
        <v>11936.53</v>
      </c>
      <c r="K217" s="34">
        <v>12053.7</v>
      </c>
      <c r="L217" s="34">
        <v>11496.31</v>
      </c>
      <c r="M217" s="34">
        <v>12079.7</v>
      </c>
      <c r="N217" s="34">
        <v>12590.14</v>
      </c>
      <c r="O217" s="34">
        <v>12740.94</v>
      </c>
      <c r="P217" s="34">
        <v>11736.9</v>
      </c>
      <c r="Q217" s="34">
        <v>10640.25</v>
      </c>
      <c r="R217" s="34">
        <v>10624.55</v>
      </c>
      <c r="S217" s="34">
        <v>9635.86</v>
      </c>
      <c r="T217" s="34">
        <v>9938.32</v>
      </c>
      <c r="U217" s="34">
        <v>9868.83</v>
      </c>
      <c r="V217" s="34">
        <v>9554.25</v>
      </c>
      <c r="W217" s="34">
        <v>9354.69</v>
      </c>
      <c r="X217" s="34">
        <v>9098.56</v>
      </c>
      <c r="Y217" s="34">
        <v>8848.1200000000008</v>
      </c>
      <c r="Z217" s="34">
        <v>8734.58</v>
      </c>
      <c r="AA217" s="34">
        <v>9803.14</v>
      </c>
      <c r="AB217" s="34">
        <v>9589.0300000000007</v>
      </c>
      <c r="AC217" s="34">
        <v>8427.82</v>
      </c>
      <c r="AD217" s="34">
        <v>7932.7</v>
      </c>
      <c r="AE217" s="34">
        <v>7134.28</v>
      </c>
      <c r="AF217" s="34">
        <v>7507.08</v>
      </c>
      <c r="AG217" s="34">
        <v>8182.36</v>
      </c>
      <c r="AH217" s="34">
        <v>8233.11</v>
      </c>
      <c r="AI217" s="34">
        <v>9106.86</v>
      </c>
      <c r="AJ217" s="34">
        <v>9011.94</v>
      </c>
      <c r="AK217" s="34">
        <v>8658.2000000000007</v>
      </c>
      <c r="AL217" s="34">
        <v>8057.56</v>
      </c>
      <c r="AM217" s="34">
        <v>6800.99</v>
      </c>
      <c r="AN217" s="34">
        <v>7602.60514285714</v>
      </c>
    </row>
    <row r="218" spans="1:40">
      <c r="A218" s="99" t="s">
        <v>704</v>
      </c>
      <c r="B218" s="100">
        <v>10</v>
      </c>
      <c r="C218" s="99" t="s">
        <v>529</v>
      </c>
      <c r="D218" s="99" t="s">
        <v>705</v>
      </c>
      <c r="E218" s="34">
        <v>9771.64</v>
      </c>
      <c r="F218" s="34">
        <v>9121.91</v>
      </c>
      <c r="G218" s="34">
        <v>8194.33</v>
      </c>
      <c r="H218" s="34">
        <v>8297.0300000000007</v>
      </c>
      <c r="I218" s="34">
        <v>8650.33</v>
      </c>
      <c r="J218" s="34">
        <v>8920.66</v>
      </c>
      <c r="K218" s="34">
        <v>7514.06</v>
      </c>
      <c r="L218" s="34">
        <v>8591.68</v>
      </c>
      <c r="M218" s="34">
        <v>8352.39</v>
      </c>
      <c r="N218" s="34">
        <v>9334.52</v>
      </c>
      <c r="O218" s="34">
        <v>9777.81</v>
      </c>
      <c r="P218" s="34">
        <v>10524.32</v>
      </c>
      <c r="Q218" s="34">
        <v>11491.68</v>
      </c>
      <c r="R218" s="34">
        <v>12338.79</v>
      </c>
      <c r="S218" s="34">
        <v>12156.41</v>
      </c>
      <c r="T218" s="34">
        <v>10797.14</v>
      </c>
      <c r="U218" s="34">
        <v>11438.87</v>
      </c>
      <c r="V218" s="34">
        <v>12324.09</v>
      </c>
      <c r="W218" s="34">
        <v>12559.07</v>
      </c>
      <c r="X218" s="34">
        <v>12176.21</v>
      </c>
      <c r="Y218" s="34">
        <v>12673.01</v>
      </c>
      <c r="Z218" s="34">
        <v>11550.6</v>
      </c>
      <c r="AA218" s="34">
        <v>11030.9</v>
      </c>
      <c r="AB218" s="34">
        <v>10946.95</v>
      </c>
      <c r="AC218" s="34">
        <v>11761.77</v>
      </c>
      <c r="AD218" s="34">
        <v>10633.73</v>
      </c>
      <c r="AE218" s="34">
        <v>11637.09</v>
      </c>
      <c r="AF218" s="34">
        <v>11229.81</v>
      </c>
      <c r="AG218" s="34">
        <v>11185.54</v>
      </c>
      <c r="AH218" s="34">
        <v>11285.53</v>
      </c>
      <c r="AI218" s="34">
        <v>11207.54</v>
      </c>
      <c r="AJ218" s="34">
        <v>11513.61</v>
      </c>
      <c r="AK218" s="34">
        <v>11515.25</v>
      </c>
      <c r="AL218" s="34">
        <v>10358.61</v>
      </c>
      <c r="AM218" s="34">
        <v>9648.91</v>
      </c>
      <c r="AN218" s="34">
        <v>12084.9793109244</v>
      </c>
    </row>
    <row r="219" spans="1:40">
      <c r="A219" s="99" t="s">
        <v>706</v>
      </c>
      <c r="B219" s="100">
        <v>10</v>
      </c>
      <c r="C219" s="99" t="s">
        <v>529</v>
      </c>
      <c r="D219" s="99" t="s">
        <v>707</v>
      </c>
      <c r="E219" s="34">
        <v>8854.93</v>
      </c>
      <c r="F219" s="34">
        <v>9643</v>
      </c>
      <c r="G219" s="34">
        <v>10092.57</v>
      </c>
      <c r="H219" s="34">
        <v>10292.99</v>
      </c>
      <c r="I219" s="34">
        <v>10246.17</v>
      </c>
      <c r="J219" s="34">
        <v>9431.43</v>
      </c>
      <c r="K219" s="34">
        <v>10361.19</v>
      </c>
      <c r="L219" s="34">
        <v>10137.9</v>
      </c>
      <c r="M219" s="34">
        <v>9716.6200000000008</v>
      </c>
      <c r="N219" s="34">
        <v>8420.25</v>
      </c>
      <c r="O219" s="34">
        <v>8891.11</v>
      </c>
      <c r="P219" s="34">
        <v>8262.89</v>
      </c>
      <c r="Q219" s="34">
        <v>9703.82</v>
      </c>
      <c r="R219" s="34">
        <v>10128.379999999999</v>
      </c>
      <c r="S219" s="34">
        <v>11759.06</v>
      </c>
      <c r="T219" s="34">
        <v>9948.41</v>
      </c>
      <c r="U219" s="34">
        <v>9995.98</v>
      </c>
      <c r="V219" s="34">
        <v>10941.04</v>
      </c>
      <c r="W219" s="34">
        <v>11021.2</v>
      </c>
      <c r="X219" s="34">
        <v>12434.46</v>
      </c>
      <c r="Y219" s="34">
        <v>13261.14</v>
      </c>
      <c r="Z219" s="34">
        <v>12759.57</v>
      </c>
      <c r="AA219" s="34">
        <v>14428.55</v>
      </c>
      <c r="AB219" s="34">
        <v>13730.5</v>
      </c>
      <c r="AC219" s="34">
        <v>14128.4</v>
      </c>
      <c r="AD219" s="34">
        <v>14115.82</v>
      </c>
      <c r="AE219" s="34">
        <v>13405.72</v>
      </c>
      <c r="AF219" s="34">
        <v>12110.15</v>
      </c>
      <c r="AG219" s="34">
        <v>11841.78</v>
      </c>
      <c r="AH219" s="34">
        <v>10912.81</v>
      </c>
      <c r="AI219" s="34">
        <v>12225.32</v>
      </c>
      <c r="AJ219" s="34">
        <v>12072.37</v>
      </c>
      <c r="AK219" s="34">
        <v>12262.3</v>
      </c>
      <c r="AL219" s="34">
        <v>12315.36</v>
      </c>
      <c r="AM219" s="34">
        <v>13438.07</v>
      </c>
      <c r="AN219" s="34">
        <v>13508.4630420168</v>
      </c>
    </row>
    <row r="220" spans="1:40">
      <c r="A220" s="99" t="s">
        <v>708</v>
      </c>
      <c r="B220" s="100">
        <v>10</v>
      </c>
      <c r="C220" s="99" t="s">
        <v>529</v>
      </c>
      <c r="D220" s="99" t="s">
        <v>709</v>
      </c>
      <c r="E220" s="34">
        <v>11921.32</v>
      </c>
      <c r="F220" s="34">
        <v>10895.62</v>
      </c>
      <c r="G220" s="34">
        <v>10029.219999999999</v>
      </c>
      <c r="H220" s="34">
        <v>10209.11</v>
      </c>
      <c r="I220" s="34">
        <v>11210.04</v>
      </c>
      <c r="J220" s="34">
        <v>11101.97</v>
      </c>
      <c r="K220" s="34">
        <v>11415.15</v>
      </c>
      <c r="L220" s="34">
        <v>12440.51</v>
      </c>
      <c r="M220" s="34">
        <v>13179.72</v>
      </c>
      <c r="N220" s="34">
        <v>12652.4</v>
      </c>
      <c r="O220" s="34">
        <v>11317.62</v>
      </c>
      <c r="P220" s="34">
        <v>10415.57</v>
      </c>
      <c r="Q220" s="34">
        <v>9097.85</v>
      </c>
      <c r="R220" s="34">
        <v>9635.83</v>
      </c>
      <c r="S220" s="34">
        <v>8854.2999999999993</v>
      </c>
      <c r="T220" s="34">
        <v>10287.790000000001</v>
      </c>
      <c r="U220" s="34">
        <v>10519.19</v>
      </c>
      <c r="V220" s="34">
        <v>10943.85</v>
      </c>
      <c r="W220" s="34">
        <v>10615.09</v>
      </c>
      <c r="X220" s="34">
        <v>10538.1</v>
      </c>
      <c r="Y220" s="34">
        <v>11080.96</v>
      </c>
      <c r="Z220" s="34">
        <v>11492.07</v>
      </c>
      <c r="AA220" s="34">
        <v>11237.41</v>
      </c>
      <c r="AB220" s="34">
        <v>10632.36</v>
      </c>
      <c r="AC220" s="34">
        <v>11008.87</v>
      </c>
      <c r="AD220" s="34">
        <v>11355.63</v>
      </c>
      <c r="AE220" s="34">
        <v>10873.16</v>
      </c>
      <c r="AF220" s="34">
        <v>9673.18</v>
      </c>
      <c r="AG220" s="34">
        <v>10853.54</v>
      </c>
      <c r="AH220" s="34">
        <v>10357.23</v>
      </c>
      <c r="AI220" s="34">
        <v>8812.2900000000009</v>
      </c>
      <c r="AJ220" s="34">
        <v>10080.49</v>
      </c>
      <c r="AK220" s="34">
        <v>10169.33</v>
      </c>
      <c r="AL220" s="34">
        <v>9655.7800000000007</v>
      </c>
      <c r="AM220" s="34">
        <v>9818.74</v>
      </c>
      <c r="AN220" s="34">
        <v>10011.733899159701</v>
      </c>
    </row>
    <row r="221" spans="1:40">
      <c r="A221" s="99" t="s">
        <v>710</v>
      </c>
      <c r="B221" s="100">
        <v>10</v>
      </c>
      <c r="C221" s="99" t="s">
        <v>529</v>
      </c>
      <c r="D221" s="99" t="s">
        <v>420</v>
      </c>
      <c r="E221" s="34">
        <v>16.510000000000002</v>
      </c>
      <c r="F221" s="34">
        <v>493.6</v>
      </c>
      <c r="G221" s="34">
        <v>-615.95000000000005</v>
      </c>
      <c r="H221" s="34">
        <v>555.54999999999995</v>
      </c>
      <c r="I221" s="34">
        <v>-263.99</v>
      </c>
      <c r="J221" s="34">
        <v>-115.12</v>
      </c>
      <c r="K221" s="34">
        <v>-551.66999999999996</v>
      </c>
      <c r="L221" s="34">
        <v>-58.18</v>
      </c>
      <c r="M221" s="34">
        <v>-925.7</v>
      </c>
      <c r="N221" s="34">
        <v>-761.5</v>
      </c>
      <c r="O221" s="34">
        <v>-1703.53</v>
      </c>
      <c r="P221" s="34">
        <v>-2103.33</v>
      </c>
      <c r="Q221" s="34">
        <v>-1363.3</v>
      </c>
      <c r="R221" s="34">
        <v>-2472.4499999999998</v>
      </c>
      <c r="S221" s="34">
        <v>-1662.32</v>
      </c>
      <c r="T221" s="34">
        <v>-357.42</v>
      </c>
      <c r="U221" s="34">
        <v>517.85</v>
      </c>
      <c r="V221" s="34">
        <v>492.45</v>
      </c>
      <c r="W221" s="34">
        <v>1423.09</v>
      </c>
      <c r="X221" s="34">
        <v>920.69</v>
      </c>
      <c r="Y221" s="34">
        <v>1377.74</v>
      </c>
      <c r="Z221" s="34">
        <v>1614.78</v>
      </c>
      <c r="AA221" s="34">
        <v>2031.74</v>
      </c>
      <c r="AB221" s="34">
        <v>2052.98</v>
      </c>
      <c r="AC221" s="34">
        <v>1826.81</v>
      </c>
      <c r="AD221" s="34">
        <v>3093.08</v>
      </c>
      <c r="AE221" s="34">
        <v>3502.3</v>
      </c>
      <c r="AF221" s="34">
        <v>3426.95</v>
      </c>
      <c r="AG221" s="34">
        <v>4904.74</v>
      </c>
      <c r="AH221" s="34">
        <v>5143.3</v>
      </c>
      <c r="AI221" s="34">
        <v>4437.22</v>
      </c>
      <c r="AJ221" s="34">
        <v>4121.99</v>
      </c>
      <c r="AK221" s="34">
        <v>3047.59</v>
      </c>
      <c r="AL221" s="34">
        <v>3778.48</v>
      </c>
      <c r="AM221" s="34">
        <v>2352.0700000000002</v>
      </c>
      <c r="AN221" s="34">
        <v>4027.6421680672302</v>
      </c>
    </row>
    <row r="222" spans="1:40">
      <c r="A222" s="99" t="s">
        <v>711</v>
      </c>
      <c r="B222" s="100">
        <v>10</v>
      </c>
      <c r="C222" s="99" t="s">
        <v>529</v>
      </c>
      <c r="D222" s="99" t="s">
        <v>712</v>
      </c>
      <c r="E222" s="34">
        <v>11234.72</v>
      </c>
      <c r="F222" s="34">
        <v>12805.71</v>
      </c>
      <c r="G222" s="34">
        <v>11869.75</v>
      </c>
      <c r="H222" s="34">
        <v>13007.19</v>
      </c>
      <c r="I222" s="34">
        <v>12609.76</v>
      </c>
      <c r="J222" s="34">
        <v>13110.09</v>
      </c>
      <c r="K222" s="34">
        <v>12908.18</v>
      </c>
      <c r="L222" s="34">
        <v>13368.53</v>
      </c>
      <c r="M222" s="34">
        <v>12948.07</v>
      </c>
      <c r="N222" s="34">
        <v>11565.91</v>
      </c>
      <c r="O222" s="34">
        <v>12126.8</v>
      </c>
      <c r="P222" s="34">
        <v>11039.36</v>
      </c>
      <c r="Q222" s="34">
        <v>11604.21</v>
      </c>
      <c r="R222" s="34">
        <v>12277.36</v>
      </c>
      <c r="S222" s="34">
        <v>13726.52</v>
      </c>
      <c r="T222" s="34">
        <v>14264.81</v>
      </c>
      <c r="U222" s="34">
        <v>15427.19</v>
      </c>
      <c r="V222" s="34">
        <v>14738.75</v>
      </c>
      <c r="W222" s="34">
        <v>16068.5</v>
      </c>
      <c r="X222" s="34">
        <v>15393.52</v>
      </c>
      <c r="Y222" s="34">
        <v>15152.44</v>
      </c>
      <c r="Z222" s="34">
        <v>14936.94</v>
      </c>
      <c r="AA222" s="34">
        <v>14643.28</v>
      </c>
      <c r="AB222" s="34">
        <v>14719.65</v>
      </c>
      <c r="AC222" s="34">
        <v>15169.53</v>
      </c>
      <c r="AD222" s="34">
        <v>15090.7</v>
      </c>
      <c r="AE222" s="34">
        <v>13445.29</v>
      </c>
      <c r="AF222" s="34">
        <v>13146.37</v>
      </c>
      <c r="AG222" s="34">
        <v>11493.25</v>
      </c>
      <c r="AH222" s="34">
        <v>12105.7</v>
      </c>
      <c r="AI222" s="34">
        <v>10805.99</v>
      </c>
      <c r="AJ222" s="34">
        <v>11432.46</v>
      </c>
      <c r="AK222" s="34">
        <v>11289.32</v>
      </c>
      <c r="AL222" s="34">
        <v>11673.44</v>
      </c>
      <c r="AM222" s="34">
        <v>12580.28</v>
      </c>
      <c r="AN222" s="34">
        <v>13286.722100840299</v>
      </c>
    </row>
    <row r="223" spans="1:40">
      <c r="A223" s="99" t="s">
        <v>713</v>
      </c>
      <c r="B223" s="100">
        <v>10</v>
      </c>
      <c r="C223" s="99" t="s">
        <v>529</v>
      </c>
      <c r="D223" s="99" t="s">
        <v>714</v>
      </c>
      <c r="E223" s="34">
        <v>3803.16</v>
      </c>
      <c r="F223" s="34">
        <v>3826.74</v>
      </c>
      <c r="G223" s="34">
        <v>2238.9499999999998</v>
      </c>
      <c r="H223" s="34">
        <v>2633.3</v>
      </c>
      <c r="I223" s="34">
        <v>2401.58</v>
      </c>
      <c r="J223" s="34">
        <v>2408.58</v>
      </c>
      <c r="K223" s="34">
        <v>2290.08</v>
      </c>
      <c r="L223" s="34">
        <v>1894.61</v>
      </c>
      <c r="M223" s="34">
        <v>1173.29</v>
      </c>
      <c r="N223" s="34">
        <v>709.58</v>
      </c>
      <c r="O223" s="34">
        <v>2655.85</v>
      </c>
      <c r="P223" s="34">
        <v>1963.26</v>
      </c>
      <c r="Q223" s="34">
        <v>1669.57</v>
      </c>
      <c r="R223" s="34">
        <v>1653.72</v>
      </c>
      <c r="S223" s="34">
        <v>2980.53</v>
      </c>
      <c r="T223" s="34">
        <v>1900.52</v>
      </c>
      <c r="U223" s="34">
        <v>2477.61</v>
      </c>
      <c r="V223" s="34">
        <v>1497.72</v>
      </c>
      <c r="W223" s="34">
        <v>1624.16</v>
      </c>
      <c r="X223" s="34">
        <v>1720.91</v>
      </c>
      <c r="Y223" s="34">
        <v>2467.9499999999998</v>
      </c>
      <c r="Z223" s="34">
        <v>1998.69</v>
      </c>
      <c r="AA223" s="34">
        <v>841.21</v>
      </c>
      <c r="AB223" s="34">
        <v>359.57</v>
      </c>
      <c r="AC223" s="34">
        <v>-2.9</v>
      </c>
      <c r="AD223" s="34">
        <v>1300.3800000000001</v>
      </c>
      <c r="AE223" s="34">
        <v>332.25</v>
      </c>
      <c r="AF223" s="34">
        <v>290.48</v>
      </c>
      <c r="AG223" s="34">
        <v>-87.34</v>
      </c>
      <c r="AH223" s="34">
        <v>1302.95</v>
      </c>
      <c r="AI223" s="34">
        <v>1992.94</v>
      </c>
      <c r="AJ223" s="34">
        <v>2460.73</v>
      </c>
      <c r="AK223" s="34">
        <v>2605.59</v>
      </c>
      <c r="AL223" s="34">
        <v>3094.7</v>
      </c>
      <c r="AM223" s="34">
        <v>3127.97</v>
      </c>
      <c r="AN223" s="34">
        <v>1282.26040336135</v>
      </c>
    </row>
    <row r="224" spans="1:40">
      <c r="A224" s="99" t="s">
        <v>715</v>
      </c>
      <c r="B224" s="100">
        <v>10</v>
      </c>
      <c r="C224" s="99" t="s">
        <v>529</v>
      </c>
      <c r="D224" s="99" t="s">
        <v>716</v>
      </c>
      <c r="E224" s="34">
        <v>4480.63</v>
      </c>
      <c r="F224" s="34">
        <v>3533.69</v>
      </c>
      <c r="G224" s="34">
        <v>2985.78</v>
      </c>
      <c r="H224" s="34">
        <v>3926</v>
      </c>
      <c r="I224" s="34">
        <v>4475.55</v>
      </c>
      <c r="J224" s="34">
        <v>5788.85</v>
      </c>
      <c r="K224" s="34">
        <v>5809.24</v>
      </c>
      <c r="L224" s="34">
        <v>4274.24</v>
      </c>
      <c r="M224" s="34">
        <v>4828.1899999999996</v>
      </c>
      <c r="N224" s="34">
        <v>3136.67</v>
      </c>
      <c r="O224" s="34">
        <v>1827.98</v>
      </c>
      <c r="P224" s="34">
        <v>1181.1500000000001</v>
      </c>
      <c r="Q224" s="34">
        <v>930.61</v>
      </c>
      <c r="R224" s="34">
        <v>1056.8900000000001</v>
      </c>
      <c r="S224" s="34">
        <v>1804.68</v>
      </c>
      <c r="T224" s="34">
        <v>1846.6</v>
      </c>
      <c r="U224" s="34">
        <v>2173.4699999999998</v>
      </c>
      <c r="V224" s="34">
        <v>3032.26</v>
      </c>
      <c r="W224" s="34">
        <v>1339.18</v>
      </c>
      <c r="X224" s="34">
        <v>2344.92</v>
      </c>
      <c r="Y224" s="34">
        <v>3196.16</v>
      </c>
      <c r="Z224" s="34">
        <v>3086.01</v>
      </c>
      <c r="AA224" s="34">
        <v>1808.14</v>
      </c>
      <c r="AB224" s="34">
        <v>1563.38</v>
      </c>
      <c r="AC224" s="34">
        <v>2039.8</v>
      </c>
      <c r="AD224" s="34">
        <v>1190.67</v>
      </c>
      <c r="AE224" s="34">
        <v>-61.38</v>
      </c>
      <c r="AF224" s="34">
        <v>-282.24</v>
      </c>
      <c r="AG224" s="34">
        <v>-762.98</v>
      </c>
      <c r="AH224" s="34">
        <v>-344.81</v>
      </c>
      <c r="AI224" s="34">
        <v>-111.41</v>
      </c>
      <c r="AJ224" s="34">
        <v>-528.36</v>
      </c>
      <c r="AK224" s="34">
        <v>-69.13</v>
      </c>
      <c r="AL224" s="34">
        <v>-1137.3</v>
      </c>
      <c r="AM224" s="34">
        <v>-1043.82</v>
      </c>
      <c r="AN224" s="34">
        <v>-877.70151260504394</v>
      </c>
    </row>
    <row r="225" spans="1:40">
      <c r="A225" s="99" t="s">
        <v>717</v>
      </c>
      <c r="B225" s="100">
        <v>10</v>
      </c>
      <c r="C225" s="99" t="s">
        <v>529</v>
      </c>
      <c r="D225" s="99" t="s">
        <v>718</v>
      </c>
      <c r="E225" s="34">
        <v>9895.32</v>
      </c>
      <c r="F225" s="34">
        <v>10498.68</v>
      </c>
      <c r="G225" s="34">
        <v>11318.86</v>
      </c>
      <c r="H225" s="34">
        <v>9807.9</v>
      </c>
      <c r="I225" s="34">
        <v>11344.39</v>
      </c>
      <c r="J225" s="34">
        <v>11121.94</v>
      </c>
      <c r="K225" s="34">
        <v>11721.62</v>
      </c>
      <c r="L225" s="34">
        <v>12187.5</v>
      </c>
      <c r="M225" s="34">
        <v>13009.49</v>
      </c>
      <c r="N225" s="34">
        <v>11341.56</v>
      </c>
      <c r="O225" s="34">
        <v>13084.67</v>
      </c>
      <c r="P225" s="34">
        <v>13001.2</v>
      </c>
      <c r="Q225" s="34">
        <v>13545.46</v>
      </c>
      <c r="R225" s="34">
        <v>14413.56</v>
      </c>
      <c r="S225" s="34">
        <v>15490.62</v>
      </c>
      <c r="T225" s="34">
        <v>15990.88</v>
      </c>
      <c r="U225" s="34">
        <v>15105.66</v>
      </c>
      <c r="V225" s="34">
        <v>14351.69</v>
      </c>
      <c r="W225" s="34">
        <v>13354.26</v>
      </c>
      <c r="X225" s="34">
        <v>14042.2</v>
      </c>
      <c r="Y225" s="34">
        <v>14427.03</v>
      </c>
      <c r="Z225" s="34">
        <v>15034.11</v>
      </c>
      <c r="AA225" s="34">
        <v>15798.6</v>
      </c>
      <c r="AB225" s="34">
        <v>14814.14</v>
      </c>
      <c r="AC225" s="34">
        <v>16110.09</v>
      </c>
      <c r="AD225" s="34">
        <v>15663.13</v>
      </c>
      <c r="AE225" s="34">
        <v>15863.89</v>
      </c>
      <c r="AF225" s="34">
        <v>17060.59</v>
      </c>
      <c r="AG225" s="34">
        <v>16219.98</v>
      </c>
      <c r="AH225" s="34">
        <v>15342.87</v>
      </c>
      <c r="AI225" s="34">
        <v>13933.91</v>
      </c>
      <c r="AJ225" s="34">
        <v>15034.6</v>
      </c>
      <c r="AK225" s="34">
        <v>14528.64</v>
      </c>
      <c r="AL225" s="34">
        <v>14631.98</v>
      </c>
      <c r="AM225" s="34">
        <v>14247.17</v>
      </c>
      <c r="AN225" s="34">
        <v>16538.344789915998</v>
      </c>
    </row>
    <row r="226" spans="1:40">
      <c r="A226" s="99" t="s">
        <v>719</v>
      </c>
      <c r="B226" s="100">
        <v>10</v>
      </c>
      <c r="C226" s="99" t="s">
        <v>529</v>
      </c>
      <c r="D226" s="99" t="s">
        <v>720</v>
      </c>
      <c r="E226" s="34">
        <v>4605.08</v>
      </c>
      <c r="F226" s="34">
        <v>3288.03</v>
      </c>
      <c r="G226" s="34">
        <v>1808.48</v>
      </c>
      <c r="H226" s="34">
        <v>2574.73</v>
      </c>
      <c r="I226" s="34">
        <v>3158.93</v>
      </c>
      <c r="J226" s="34">
        <v>2583</v>
      </c>
      <c r="K226" s="34">
        <v>2488.9</v>
      </c>
      <c r="L226" s="34">
        <v>2831.88</v>
      </c>
      <c r="M226" s="34">
        <v>2241.48</v>
      </c>
      <c r="N226" s="34">
        <v>2039.48</v>
      </c>
      <c r="O226" s="34">
        <v>2573.23</v>
      </c>
      <c r="P226" s="34">
        <v>1438.75</v>
      </c>
      <c r="Q226" s="34">
        <v>328.2</v>
      </c>
      <c r="R226" s="34">
        <v>271.47000000000003</v>
      </c>
      <c r="S226" s="34">
        <v>-1038.51</v>
      </c>
      <c r="T226" s="34">
        <v>-1963.67</v>
      </c>
      <c r="U226" s="34">
        <v>-2767.91</v>
      </c>
      <c r="V226" s="34">
        <v>-3682.13</v>
      </c>
      <c r="W226" s="34">
        <v>-2475.77</v>
      </c>
      <c r="X226" s="34">
        <v>-3011.41</v>
      </c>
      <c r="Y226" s="34">
        <v>-3931.92</v>
      </c>
      <c r="Z226" s="34">
        <v>-4069.97</v>
      </c>
      <c r="AA226" s="34">
        <v>-3594.73</v>
      </c>
      <c r="AB226" s="34">
        <v>-3494.28</v>
      </c>
      <c r="AC226" s="34">
        <v>-3708.58</v>
      </c>
      <c r="AD226" s="34">
        <v>-3170.06</v>
      </c>
      <c r="AE226" s="34">
        <v>-4414.09</v>
      </c>
      <c r="AF226" s="34">
        <v>-5366.45</v>
      </c>
      <c r="AG226" s="34">
        <v>-4926.01</v>
      </c>
      <c r="AH226" s="34">
        <v>-5026.96</v>
      </c>
      <c r="AI226" s="34">
        <v>-5534.28</v>
      </c>
      <c r="AJ226" s="34">
        <v>-6527.86</v>
      </c>
      <c r="AK226" s="34">
        <v>-6998.27</v>
      </c>
      <c r="AL226" s="34">
        <v>-7692.81</v>
      </c>
      <c r="AM226" s="34">
        <v>-6948.01</v>
      </c>
      <c r="AN226" s="34">
        <v>-7822.3103193277402</v>
      </c>
    </row>
    <row r="227" spans="1:40">
      <c r="A227" s="99" t="s">
        <v>721</v>
      </c>
      <c r="B227" s="100">
        <v>10</v>
      </c>
      <c r="C227" s="99" t="s">
        <v>529</v>
      </c>
      <c r="D227" s="99" t="s">
        <v>722</v>
      </c>
      <c r="E227" s="34">
        <v>6263.55</v>
      </c>
      <c r="F227" s="34">
        <v>6979.85</v>
      </c>
      <c r="G227" s="34">
        <v>8207.35</v>
      </c>
      <c r="H227" s="34">
        <v>8140.14</v>
      </c>
      <c r="I227" s="34">
        <v>9223.01</v>
      </c>
      <c r="J227" s="34">
        <v>9026.9599999999991</v>
      </c>
      <c r="K227" s="34">
        <v>10680.81</v>
      </c>
      <c r="L227" s="34">
        <v>9898.2199999999993</v>
      </c>
      <c r="M227" s="34">
        <v>10254.790000000001</v>
      </c>
      <c r="N227" s="34">
        <v>11198.18</v>
      </c>
      <c r="O227" s="34">
        <v>11178.2</v>
      </c>
      <c r="P227" s="34">
        <v>10645.64</v>
      </c>
      <c r="Q227" s="34">
        <v>9812.49</v>
      </c>
      <c r="R227" s="34">
        <v>11342.21</v>
      </c>
      <c r="S227" s="34">
        <v>11026.83</v>
      </c>
      <c r="T227" s="34">
        <v>11969.67</v>
      </c>
      <c r="U227" s="34">
        <v>11669.96</v>
      </c>
      <c r="V227" s="34">
        <v>11373.86</v>
      </c>
      <c r="W227" s="34">
        <v>10920.39</v>
      </c>
      <c r="X227" s="34">
        <v>11129.85</v>
      </c>
      <c r="Y227" s="34">
        <v>11669.16</v>
      </c>
      <c r="Z227" s="34">
        <v>13254.95</v>
      </c>
      <c r="AA227" s="34">
        <v>13172.13</v>
      </c>
      <c r="AB227" s="34">
        <v>12939.91</v>
      </c>
      <c r="AC227" s="34">
        <v>11886.5</v>
      </c>
      <c r="AD227" s="34">
        <v>12289.18</v>
      </c>
      <c r="AE227" s="34">
        <v>11298.55</v>
      </c>
      <c r="AF227" s="34">
        <v>11199.7</v>
      </c>
      <c r="AG227" s="34">
        <v>11678.45</v>
      </c>
      <c r="AH227" s="34">
        <v>11215.83</v>
      </c>
      <c r="AI227" s="34">
        <v>10598.86</v>
      </c>
      <c r="AJ227" s="34">
        <v>11088.84</v>
      </c>
      <c r="AK227" s="34">
        <v>12466.15</v>
      </c>
      <c r="AL227" s="34">
        <v>10893</v>
      </c>
      <c r="AM227" s="34">
        <v>11306.79</v>
      </c>
      <c r="AN227" s="34">
        <v>12725.426302521</v>
      </c>
    </row>
    <row r="228" spans="1:40">
      <c r="A228" s="99" t="s">
        <v>723</v>
      </c>
      <c r="B228" s="100">
        <v>10</v>
      </c>
      <c r="C228" s="99" t="s">
        <v>529</v>
      </c>
      <c r="D228" s="99" t="s">
        <v>724</v>
      </c>
      <c r="E228" s="34">
        <v>1886.88</v>
      </c>
      <c r="F228" s="34">
        <v>3122.85</v>
      </c>
      <c r="G228" s="34">
        <v>3737.67</v>
      </c>
      <c r="H228" s="34">
        <v>2774.07</v>
      </c>
      <c r="I228" s="34">
        <v>3260.09</v>
      </c>
      <c r="J228" s="34">
        <v>3033.84</v>
      </c>
      <c r="K228" s="34">
        <v>3373.36</v>
      </c>
      <c r="L228" s="34">
        <v>3507.54</v>
      </c>
      <c r="M228" s="34">
        <v>4688.37</v>
      </c>
      <c r="N228" s="34">
        <v>4445</v>
      </c>
      <c r="O228" s="34">
        <v>3153.08</v>
      </c>
      <c r="P228" s="34">
        <v>3394.02</v>
      </c>
      <c r="Q228" s="34">
        <v>4629.95</v>
      </c>
      <c r="R228" s="34">
        <v>3228.93</v>
      </c>
      <c r="S228" s="34">
        <v>4194.32</v>
      </c>
      <c r="T228" s="34">
        <v>4451.1400000000003</v>
      </c>
      <c r="U228" s="34">
        <v>3637.2</v>
      </c>
      <c r="V228" s="34">
        <v>3188.18</v>
      </c>
      <c r="W228" s="34">
        <v>2313.12</v>
      </c>
      <c r="X228" s="34">
        <v>1639.35</v>
      </c>
      <c r="Y228" s="34">
        <v>616.74</v>
      </c>
      <c r="Z228" s="34">
        <v>110.39</v>
      </c>
      <c r="AA228" s="34">
        <v>851.09</v>
      </c>
      <c r="AB228" s="34">
        <v>1163.42</v>
      </c>
      <c r="AC228" s="34">
        <v>2558.8200000000002</v>
      </c>
      <c r="AD228" s="34">
        <v>2542.6999999999998</v>
      </c>
      <c r="AE228" s="34">
        <v>1702.33</v>
      </c>
      <c r="AF228" s="34">
        <v>467.02</v>
      </c>
      <c r="AG228" s="34">
        <v>-606.70000000000005</v>
      </c>
      <c r="AH228" s="34">
        <v>-607.44000000000005</v>
      </c>
      <c r="AI228" s="34">
        <v>-990.63</v>
      </c>
      <c r="AJ228" s="34">
        <v>-1245.47</v>
      </c>
      <c r="AK228" s="34">
        <v>-2117</v>
      </c>
      <c r="AL228" s="34">
        <v>-3055.98</v>
      </c>
      <c r="AM228" s="34">
        <v>-2401.9</v>
      </c>
      <c r="AN228" s="34">
        <v>-1109.38043697479</v>
      </c>
    </row>
    <row r="229" spans="1:40">
      <c r="A229" s="99" t="s">
        <v>725</v>
      </c>
      <c r="B229" s="100">
        <v>10</v>
      </c>
      <c r="C229" s="99" t="s">
        <v>529</v>
      </c>
      <c r="D229" s="99" t="s">
        <v>726</v>
      </c>
      <c r="E229" s="34">
        <v>4722.07</v>
      </c>
      <c r="F229" s="34">
        <v>3787.48</v>
      </c>
      <c r="G229" s="34">
        <v>2600.5700000000002</v>
      </c>
      <c r="H229" s="34">
        <v>2060.0300000000002</v>
      </c>
      <c r="I229" s="34">
        <v>2539.67</v>
      </c>
      <c r="J229" s="34">
        <v>2059.21</v>
      </c>
      <c r="K229" s="34">
        <v>1790.63</v>
      </c>
      <c r="L229" s="34">
        <v>771.13</v>
      </c>
      <c r="M229" s="34">
        <v>80.650000000000006</v>
      </c>
      <c r="N229" s="34">
        <v>-106.99</v>
      </c>
      <c r="O229" s="34">
        <v>-822.79</v>
      </c>
      <c r="P229" s="34">
        <v>-1428.37</v>
      </c>
      <c r="Q229" s="34">
        <v>-920.92</v>
      </c>
      <c r="R229" s="34">
        <v>-2029.93</v>
      </c>
      <c r="S229" s="34">
        <v>-1498.39</v>
      </c>
      <c r="T229" s="34">
        <v>-1559.69</v>
      </c>
      <c r="U229" s="34">
        <v>-876.23</v>
      </c>
      <c r="V229" s="34">
        <v>-1651.3</v>
      </c>
      <c r="W229" s="34">
        <v>-1721.07</v>
      </c>
      <c r="X229" s="34">
        <v>-1391.4</v>
      </c>
      <c r="Y229" s="34">
        <v>-2375.41</v>
      </c>
      <c r="Z229" s="34">
        <v>-3308.28</v>
      </c>
      <c r="AA229" s="34">
        <v>-4322.62</v>
      </c>
      <c r="AB229" s="34">
        <v>-4745.51</v>
      </c>
      <c r="AC229" s="34">
        <v>-3745.51</v>
      </c>
      <c r="AD229" s="34">
        <v>-4464.0600000000004</v>
      </c>
      <c r="AE229" s="34">
        <v>-5147.1400000000003</v>
      </c>
      <c r="AF229" s="34">
        <v>-7023.77</v>
      </c>
      <c r="AG229" s="34">
        <v>-6275.58</v>
      </c>
      <c r="AH229" s="34">
        <v>-8101.99</v>
      </c>
      <c r="AI229" s="34">
        <v>-6935.55</v>
      </c>
      <c r="AJ229" s="34">
        <v>-7024.15</v>
      </c>
      <c r="AK229" s="34">
        <v>-6300.05</v>
      </c>
      <c r="AL229" s="34">
        <v>-5663.48</v>
      </c>
      <c r="AM229" s="34">
        <v>-4730.3500000000004</v>
      </c>
      <c r="AN229" s="34">
        <v>-7814.5302689075297</v>
      </c>
    </row>
    <row r="230" spans="1:40">
      <c r="A230" s="99" t="s">
        <v>727</v>
      </c>
      <c r="B230" s="100">
        <v>10</v>
      </c>
      <c r="C230" s="99" t="s">
        <v>529</v>
      </c>
      <c r="D230" s="99" t="s">
        <v>728</v>
      </c>
      <c r="E230" s="34">
        <v>417.15</v>
      </c>
      <c r="F230" s="34">
        <v>-391.75</v>
      </c>
      <c r="G230" s="34">
        <v>-876.52</v>
      </c>
      <c r="H230" s="34">
        <v>-211.3</v>
      </c>
      <c r="I230" s="34">
        <v>-579.41999999999996</v>
      </c>
      <c r="J230" s="34">
        <v>-22.2</v>
      </c>
      <c r="K230" s="34">
        <v>12.11</v>
      </c>
      <c r="L230" s="34">
        <v>675.7</v>
      </c>
      <c r="M230" s="34">
        <v>-104.5</v>
      </c>
      <c r="N230" s="34">
        <v>-477.73</v>
      </c>
      <c r="O230" s="34">
        <v>-648.12</v>
      </c>
      <c r="P230" s="34">
        <v>-981.82</v>
      </c>
      <c r="Q230" s="34">
        <v>-679.7</v>
      </c>
      <c r="R230" s="34">
        <v>-761.44</v>
      </c>
      <c r="S230" s="34">
        <v>-779.56</v>
      </c>
      <c r="T230" s="34">
        <v>-928.86</v>
      </c>
      <c r="U230" s="34">
        <v>-1268.6199999999999</v>
      </c>
      <c r="V230" s="34">
        <v>-2156.08</v>
      </c>
      <c r="W230" s="34">
        <v>-2927.5</v>
      </c>
      <c r="X230" s="34">
        <v>-1466.73</v>
      </c>
      <c r="Y230" s="34">
        <v>-2722.32</v>
      </c>
      <c r="Z230" s="34">
        <v>-3527.69</v>
      </c>
      <c r="AA230" s="34">
        <v>-3237.68</v>
      </c>
      <c r="AB230" s="34">
        <v>-4315.32</v>
      </c>
      <c r="AC230" s="34">
        <v>-3207.31</v>
      </c>
      <c r="AD230" s="34">
        <v>-3101.5</v>
      </c>
      <c r="AE230" s="34">
        <v>-3213.13</v>
      </c>
      <c r="AF230" s="34">
        <v>-2820.01</v>
      </c>
      <c r="AG230" s="34">
        <v>-1720.36</v>
      </c>
      <c r="AH230" s="34">
        <v>-1398.61</v>
      </c>
      <c r="AI230" s="34">
        <v>-2983.79</v>
      </c>
      <c r="AJ230" s="34">
        <v>-3763.96</v>
      </c>
      <c r="AK230" s="34">
        <v>-3036.76</v>
      </c>
      <c r="AL230" s="34">
        <v>-2061.9</v>
      </c>
      <c r="AM230" s="34">
        <v>-1295.6600000000001</v>
      </c>
      <c r="AN230" s="34">
        <v>-3426.5193949579798</v>
      </c>
    </row>
    <row r="231" spans="1:40">
      <c r="A231" s="99" t="s">
        <v>729</v>
      </c>
      <c r="B231" s="100">
        <v>10</v>
      </c>
      <c r="C231" s="99" t="s">
        <v>529</v>
      </c>
      <c r="D231" s="99" t="s">
        <v>730</v>
      </c>
      <c r="E231" s="34">
        <v>389.3</v>
      </c>
      <c r="F231" s="34">
        <v>346.1</v>
      </c>
      <c r="G231" s="34">
        <v>-836.52</v>
      </c>
      <c r="H231" s="34">
        <v>-991.35</v>
      </c>
      <c r="I231" s="34">
        <v>-1061.26</v>
      </c>
      <c r="J231" s="34">
        <v>-1795.27</v>
      </c>
      <c r="K231" s="34">
        <v>-614.52</v>
      </c>
      <c r="L231" s="34">
        <v>-264.04000000000002</v>
      </c>
      <c r="M231" s="34">
        <v>1506.88</v>
      </c>
      <c r="N231" s="34">
        <v>570.83000000000004</v>
      </c>
      <c r="O231" s="34">
        <v>559.37</v>
      </c>
      <c r="P231" s="34">
        <v>1579.07</v>
      </c>
      <c r="Q231" s="34">
        <v>2673.52</v>
      </c>
      <c r="R231" s="34">
        <v>2465.71</v>
      </c>
      <c r="S231" s="34">
        <v>2126.16</v>
      </c>
      <c r="T231" s="34">
        <v>2399.77</v>
      </c>
      <c r="U231" s="34">
        <v>3564.86</v>
      </c>
      <c r="V231" s="34">
        <v>2995.76</v>
      </c>
      <c r="W231" s="34">
        <v>3124.16</v>
      </c>
      <c r="X231" s="34">
        <v>2829.72</v>
      </c>
      <c r="Y231" s="34">
        <v>3738.88</v>
      </c>
      <c r="Z231" s="34">
        <v>4016.89</v>
      </c>
      <c r="AA231" s="34">
        <v>4651.84</v>
      </c>
      <c r="AB231" s="34">
        <v>5577.68</v>
      </c>
      <c r="AC231" s="34">
        <v>5354.54</v>
      </c>
      <c r="AD231" s="34">
        <v>5088.0200000000004</v>
      </c>
      <c r="AE231" s="34">
        <v>5737.8</v>
      </c>
      <c r="AF231" s="34">
        <v>7452.22</v>
      </c>
      <c r="AG231" s="34">
        <v>7584.26</v>
      </c>
      <c r="AH231" s="34">
        <v>6942.05</v>
      </c>
      <c r="AI231" s="34">
        <v>6318.88</v>
      </c>
      <c r="AJ231" s="34">
        <v>7458.77</v>
      </c>
      <c r="AK231" s="34">
        <v>6302.12</v>
      </c>
      <c r="AL231" s="34">
        <v>5680.64</v>
      </c>
      <c r="AM231" s="34">
        <v>4764.29</v>
      </c>
      <c r="AN231" s="34">
        <v>7662.4470084033601</v>
      </c>
    </row>
    <row r="232" spans="1:40">
      <c r="A232" s="99" t="s">
        <v>731</v>
      </c>
      <c r="B232" s="100">
        <v>10</v>
      </c>
      <c r="C232" s="99" t="s">
        <v>529</v>
      </c>
      <c r="D232" s="99" t="s">
        <v>732</v>
      </c>
      <c r="E232" s="34">
        <v>9909.86</v>
      </c>
      <c r="F232" s="34">
        <v>8343.7999999999993</v>
      </c>
      <c r="G232" s="34">
        <v>9016.48</v>
      </c>
      <c r="H232" s="34">
        <v>9367.2999999999993</v>
      </c>
      <c r="I232" s="34">
        <v>7945.21</v>
      </c>
      <c r="J232" s="34">
        <v>8224.75</v>
      </c>
      <c r="K232" s="34">
        <v>6700.36</v>
      </c>
      <c r="L232" s="34">
        <v>6416.62</v>
      </c>
      <c r="M232" s="34">
        <v>6604.77</v>
      </c>
      <c r="N232" s="34">
        <v>5620.47</v>
      </c>
      <c r="O232" s="34">
        <v>5342.79</v>
      </c>
      <c r="P232" s="34">
        <v>5560.09</v>
      </c>
      <c r="Q232" s="34">
        <v>4927.1899999999996</v>
      </c>
      <c r="R232" s="34">
        <v>4821.26</v>
      </c>
      <c r="S232" s="34">
        <v>4060.27</v>
      </c>
      <c r="T232" s="34">
        <v>2842.56</v>
      </c>
      <c r="U232" s="34">
        <v>3045.23</v>
      </c>
      <c r="V232" s="34">
        <v>4192.3100000000004</v>
      </c>
      <c r="W232" s="34">
        <v>5098.5200000000004</v>
      </c>
      <c r="X232" s="34">
        <v>5393</v>
      </c>
      <c r="Y232" s="34">
        <v>5113.45</v>
      </c>
      <c r="Z232" s="34">
        <v>4323.2</v>
      </c>
      <c r="AA232" s="34">
        <v>5762.83</v>
      </c>
      <c r="AB232" s="34">
        <v>7130.05</v>
      </c>
      <c r="AC232" s="34">
        <v>7543.97</v>
      </c>
      <c r="AD232" s="34">
        <v>7169.7</v>
      </c>
      <c r="AE232" s="34">
        <v>7247.54</v>
      </c>
      <c r="AF232" s="34">
        <v>7466</v>
      </c>
      <c r="AG232" s="34">
        <v>7300.51</v>
      </c>
      <c r="AH232" s="34">
        <v>6835</v>
      </c>
      <c r="AI232" s="34">
        <v>6650.05</v>
      </c>
      <c r="AJ232" s="34">
        <v>4742.33</v>
      </c>
      <c r="AK232" s="34">
        <v>3953.15</v>
      </c>
      <c r="AL232" s="34">
        <v>4121.09</v>
      </c>
      <c r="AM232" s="34">
        <v>2419.46</v>
      </c>
      <c r="AN232" s="34">
        <v>4539.5870756302402</v>
      </c>
    </row>
    <row r="233" spans="1:40">
      <c r="A233" s="99" t="s">
        <v>733</v>
      </c>
      <c r="B233" s="100">
        <v>10</v>
      </c>
      <c r="C233" s="99" t="s">
        <v>529</v>
      </c>
      <c r="D233" s="99" t="s">
        <v>734</v>
      </c>
      <c r="E233" s="34">
        <v>12176.05</v>
      </c>
      <c r="F233" s="34">
        <v>13211.75</v>
      </c>
      <c r="G233" s="34">
        <v>12483.12</v>
      </c>
      <c r="H233" s="34">
        <v>12091.57</v>
      </c>
      <c r="I233" s="34">
        <v>12193.66</v>
      </c>
      <c r="J233" s="34">
        <v>12334.97</v>
      </c>
      <c r="K233" s="34">
        <v>12470.91</v>
      </c>
      <c r="L233" s="34">
        <v>11364.9</v>
      </c>
      <c r="M233" s="34">
        <v>10801.13</v>
      </c>
      <c r="N233" s="34">
        <v>12144.34</v>
      </c>
      <c r="O233" s="34">
        <v>13110.78</v>
      </c>
      <c r="P233" s="34">
        <v>13809.08</v>
      </c>
      <c r="Q233" s="34">
        <v>12866.13</v>
      </c>
      <c r="R233" s="34">
        <v>13017.28</v>
      </c>
      <c r="S233" s="34">
        <v>13366.59</v>
      </c>
      <c r="T233" s="34">
        <v>12620.97</v>
      </c>
      <c r="U233" s="34">
        <v>12817.66</v>
      </c>
      <c r="V233" s="34">
        <v>13590.67</v>
      </c>
      <c r="W233" s="34">
        <v>14081.32</v>
      </c>
      <c r="X233" s="34">
        <v>13944.42</v>
      </c>
      <c r="Y233" s="34">
        <v>12726.13</v>
      </c>
      <c r="Z233" s="34">
        <v>11498.76</v>
      </c>
      <c r="AA233" s="34">
        <v>12050.94</v>
      </c>
      <c r="AB233" s="34">
        <v>12410.48</v>
      </c>
      <c r="AC233" s="34">
        <v>12058.51</v>
      </c>
      <c r="AD233" s="34">
        <v>12732.48</v>
      </c>
      <c r="AE233" s="34">
        <v>12841.68</v>
      </c>
      <c r="AF233" s="34">
        <v>11986.97</v>
      </c>
      <c r="AG233" s="34">
        <v>11021.79</v>
      </c>
      <c r="AH233" s="34">
        <v>12608.19</v>
      </c>
      <c r="AI233" s="34">
        <v>14167.47</v>
      </c>
      <c r="AJ233" s="34">
        <v>13917.18</v>
      </c>
      <c r="AK233" s="34">
        <v>14081.67</v>
      </c>
      <c r="AL233" s="34">
        <v>15017.89</v>
      </c>
      <c r="AM233" s="34">
        <v>15579.04</v>
      </c>
      <c r="AN233" s="34">
        <v>13613.964</v>
      </c>
    </row>
    <row r="234" spans="1:40">
      <c r="A234" s="99" t="s">
        <v>735</v>
      </c>
      <c r="B234" s="100">
        <v>10</v>
      </c>
      <c r="C234" s="99" t="s">
        <v>529</v>
      </c>
      <c r="D234" s="99" t="s">
        <v>736</v>
      </c>
      <c r="E234" s="34">
        <v>8399.5400000000009</v>
      </c>
      <c r="F234" s="34">
        <v>7392.09</v>
      </c>
      <c r="G234" s="34">
        <v>7347.67</v>
      </c>
      <c r="H234" s="34">
        <v>8128.83</v>
      </c>
      <c r="I234" s="34">
        <v>7800.45</v>
      </c>
      <c r="J234" s="34">
        <v>7722.58</v>
      </c>
      <c r="K234" s="34">
        <v>7181.52</v>
      </c>
      <c r="L234" s="34">
        <v>6515.4</v>
      </c>
      <c r="M234" s="34">
        <v>7326.87</v>
      </c>
      <c r="N234" s="34">
        <v>8585.2000000000007</v>
      </c>
      <c r="O234" s="34">
        <v>8775.93</v>
      </c>
      <c r="P234" s="34">
        <v>9785.6299999999992</v>
      </c>
      <c r="Q234" s="34">
        <v>8318</v>
      </c>
      <c r="R234" s="34">
        <v>9608.19</v>
      </c>
      <c r="S234" s="34">
        <v>9349.44</v>
      </c>
      <c r="T234" s="34">
        <v>9281.1200000000008</v>
      </c>
      <c r="U234" s="34">
        <v>8706.35</v>
      </c>
      <c r="V234" s="34">
        <v>9849.39</v>
      </c>
      <c r="W234" s="34">
        <v>10239.1</v>
      </c>
      <c r="X234" s="34">
        <v>10112.620000000001</v>
      </c>
      <c r="Y234" s="34">
        <v>10921.67</v>
      </c>
      <c r="Z234" s="34">
        <v>11411.26</v>
      </c>
      <c r="AA234" s="34">
        <v>12248.99</v>
      </c>
      <c r="AB234" s="34">
        <v>12591.87</v>
      </c>
      <c r="AC234" s="34">
        <v>13867.7</v>
      </c>
      <c r="AD234" s="34">
        <v>12860.82</v>
      </c>
      <c r="AE234" s="34">
        <v>11294.63</v>
      </c>
      <c r="AF234" s="34">
        <v>11125.91</v>
      </c>
      <c r="AG234" s="34">
        <v>9838.5300000000007</v>
      </c>
      <c r="AH234" s="34">
        <v>8905.98</v>
      </c>
      <c r="AI234" s="34">
        <v>8803.85</v>
      </c>
      <c r="AJ234" s="34">
        <v>9296.1200000000008</v>
      </c>
      <c r="AK234" s="34">
        <v>8304.2000000000007</v>
      </c>
      <c r="AL234" s="34">
        <v>7666.39</v>
      </c>
      <c r="AM234" s="34">
        <v>8733.01</v>
      </c>
      <c r="AN234" s="34">
        <v>10895.032571428599</v>
      </c>
    </row>
    <row r="235" spans="1:40">
      <c r="A235" s="99" t="s">
        <v>737</v>
      </c>
      <c r="B235" s="100">
        <v>10</v>
      </c>
      <c r="C235" s="99" t="s">
        <v>529</v>
      </c>
      <c r="D235" s="99" t="s">
        <v>738</v>
      </c>
      <c r="E235" s="34">
        <v>11359.88</v>
      </c>
      <c r="F235" s="34">
        <v>12184.61</v>
      </c>
      <c r="G235" s="34">
        <v>11171.1</v>
      </c>
      <c r="H235" s="34">
        <v>10834.78</v>
      </c>
      <c r="I235" s="34">
        <v>11988.91</v>
      </c>
      <c r="J235" s="34">
        <v>12734.2</v>
      </c>
      <c r="K235" s="34">
        <v>11742.33</v>
      </c>
      <c r="L235" s="34">
        <v>12717.7</v>
      </c>
      <c r="M235" s="34">
        <v>12854.95</v>
      </c>
      <c r="N235" s="34">
        <v>12193.28</v>
      </c>
      <c r="O235" s="34">
        <v>11361.29</v>
      </c>
      <c r="P235" s="34">
        <v>10970.19</v>
      </c>
      <c r="Q235" s="34">
        <v>11175.5</v>
      </c>
      <c r="R235" s="34">
        <v>10257.93</v>
      </c>
      <c r="S235" s="34">
        <v>11261.99</v>
      </c>
      <c r="T235" s="34">
        <v>11666.08</v>
      </c>
      <c r="U235" s="34">
        <v>10084.49</v>
      </c>
      <c r="V235" s="34">
        <v>10838.72</v>
      </c>
      <c r="W235" s="34">
        <v>10746.81</v>
      </c>
      <c r="X235" s="34">
        <v>11636.28</v>
      </c>
      <c r="Y235" s="34">
        <v>10568.79</v>
      </c>
      <c r="Z235" s="34">
        <v>11335.28</v>
      </c>
      <c r="AA235" s="34">
        <v>10330.83</v>
      </c>
      <c r="AB235" s="34">
        <v>9999.01</v>
      </c>
      <c r="AC235" s="34">
        <v>11459.68</v>
      </c>
      <c r="AD235" s="34">
        <v>12863.02</v>
      </c>
      <c r="AE235" s="34">
        <v>12201.03</v>
      </c>
      <c r="AF235" s="34">
        <v>12179.6</v>
      </c>
      <c r="AG235" s="34">
        <v>13289.87</v>
      </c>
      <c r="AH235" s="34">
        <v>13822.32</v>
      </c>
      <c r="AI235" s="34">
        <v>13065.67</v>
      </c>
      <c r="AJ235" s="34">
        <v>13599.51</v>
      </c>
      <c r="AK235" s="34">
        <v>13889.5</v>
      </c>
      <c r="AL235" s="34">
        <v>13737.41</v>
      </c>
      <c r="AM235" s="34">
        <v>14307.5</v>
      </c>
      <c r="AN235" s="34">
        <v>12836.2059159664</v>
      </c>
    </row>
    <row r="236" spans="1:40">
      <c r="A236" s="99" t="s">
        <v>739</v>
      </c>
      <c r="B236" s="100">
        <v>10</v>
      </c>
      <c r="C236" s="99" t="s">
        <v>529</v>
      </c>
      <c r="D236" s="99" t="s">
        <v>740</v>
      </c>
      <c r="E236" s="34">
        <v>11023.03</v>
      </c>
      <c r="F236" s="34">
        <v>10871.57</v>
      </c>
      <c r="G236" s="34">
        <v>10214.74</v>
      </c>
      <c r="H236" s="34">
        <v>11645.51</v>
      </c>
      <c r="I236" s="34">
        <v>11864.52</v>
      </c>
      <c r="J236" s="34">
        <v>12051.5</v>
      </c>
      <c r="K236" s="34">
        <v>11139.1</v>
      </c>
      <c r="L236" s="34">
        <v>11310.35</v>
      </c>
      <c r="M236" s="34">
        <v>10296.18</v>
      </c>
      <c r="N236" s="34">
        <v>10776.86</v>
      </c>
      <c r="O236" s="34">
        <v>9602.64</v>
      </c>
      <c r="P236" s="34">
        <v>9249.94</v>
      </c>
      <c r="Q236" s="34">
        <v>10374.81</v>
      </c>
      <c r="R236" s="34">
        <v>10455.709999999999</v>
      </c>
      <c r="S236" s="34">
        <v>10519.08</v>
      </c>
      <c r="T236" s="34">
        <v>9822.44</v>
      </c>
      <c r="U236" s="34">
        <v>9040.93</v>
      </c>
      <c r="V236" s="34">
        <v>9214.0499999999993</v>
      </c>
      <c r="W236" s="34">
        <v>9663.9699999999993</v>
      </c>
      <c r="X236" s="34">
        <v>8857.51</v>
      </c>
      <c r="Y236" s="34">
        <v>9648.25</v>
      </c>
      <c r="Z236" s="34">
        <v>9212.24</v>
      </c>
      <c r="AA236" s="34">
        <v>9489.48</v>
      </c>
      <c r="AB236" s="34">
        <v>10083.07</v>
      </c>
      <c r="AC236" s="34">
        <v>11001.1</v>
      </c>
      <c r="AD236" s="34">
        <v>12062.51</v>
      </c>
      <c r="AE236" s="34">
        <v>12239.71</v>
      </c>
      <c r="AF236" s="34">
        <v>10736.85</v>
      </c>
      <c r="AG236" s="34">
        <v>9938.9</v>
      </c>
      <c r="AH236" s="34">
        <v>9015.1299999999992</v>
      </c>
      <c r="AI236" s="34">
        <v>10241.98</v>
      </c>
      <c r="AJ236" s="34">
        <v>8944.17</v>
      </c>
      <c r="AK236" s="34">
        <v>8921.9699999999993</v>
      </c>
      <c r="AL236" s="34">
        <v>9031.33</v>
      </c>
      <c r="AM236" s="34">
        <v>9020.93</v>
      </c>
      <c r="AN236" s="34">
        <v>9370.0182857142809</v>
      </c>
    </row>
    <row r="237" spans="1:40">
      <c r="A237" s="99" t="s">
        <v>741</v>
      </c>
      <c r="B237" s="100">
        <v>10</v>
      </c>
      <c r="C237" s="99" t="s">
        <v>529</v>
      </c>
      <c r="D237" s="99" t="s">
        <v>742</v>
      </c>
      <c r="E237" s="34">
        <v>6592.67</v>
      </c>
      <c r="F237" s="34">
        <v>5679.14</v>
      </c>
      <c r="G237" s="34">
        <v>6360.28</v>
      </c>
      <c r="H237" s="34">
        <v>7420.76</v>
      </c>
      <c r="I237" s="34">
        <v>8417.81</v>
      </c>
      <c r="J237" s="34">
        <v>8513.6299999999992</v>
      </c>
      <c r="K237" s="34">
        <v>8762.06</v>
      </c>
      <c r="L237" s="34">
        <v>9571.25</v>
      </c>
      <c r="M237" s="34">
        <v>8658.25</v>
      </c>
      <c r="N237" s="34">
        <v>8510.6</v>
      </c>
      <c r="O237" s="34">
        <v>8135.48</v>
      </c>
      <c r="P237" s="34">
        <v>8356.44</v>
      </c>
      <c r="Q237" s="34">
        <v>8278.06</v>
      </c>
      <c r="R237" s="34">
        <v>8874.65</v>
      </c>
      <c r="S237" s="34">
        <v>9234.0400000000009</v>
      </c>
      <c r="T237" s="34">
        <v>9892.82</v>
      </c>
      <c r="U237" s="34">
        <v>10823.05</v>
      </c>
      <c r="V237" s="34">
        <v>11438.01</v>
      </c>
      <c r="W237" s="34">
        <v>10250.07</v>
      </c>
      <c r="X237" s="34">
        <v>8607.32</v>
      </c>
      <c r="Y237" s="34">
        <v>7197.3</v>
      </c>
      <c r="Z237" s="34">
        <v>8410.89</v>
      </c>
      <c r="AA237" s="34">
        <v>8606.32</v>
      </c>
      <c r="AB237" s="34">
        <v>9496.2199999999993</v>
      </c>
      <c r="AC237" s="34">
        <v>8160.46</v>
      </c>
      <c r="AD237" s="34">
        <v>8511.7800000000007</v>
      </c>
      <c r="AE237" s="34">
        <v>10039.44</v>
      </c>
      <c r="AF237" s="34">
        <v>10978.14</v>
      </c>
      <c r="AG237" s="34">
        <v>11279.65</v>
      </c>
      <c r="AH237" s="34">
        <v>10510.64</v>
      </c>
      <c r="AI237" s="34">
        <v>10054.33</v>
      </c>
      <c r="AJ237" s="34">
        <v>9815.5499999999993</v>
      </c>
      <c r="AK237" s="34">
        <v>8299.36</v>
      </c>
      <c r="AL237" s="34">
        <v>9455.51</v>
      </c>
      <c r="AM237" s="34">
        <v>8232.2999999999993</v>
      </c>
      <c r="AN237" s="34">
        <v>10147.7319159664</v>
      </c>
    </row>
    <row r="238" spans="1:40">
      <c r="A238" s="99" t="s">
        <v>743</v>
      </c>
      <c r="B238" s="100">
        <v>10</v>
      </c>
      <c r="C238" s="99" t="s">
        <v>529</v>
      </c>
      <c r="D238" s="99" t="s">
        <v>744</v>
      </c>
      <c r="E238" s="34">
        <v>1509.07</v>
      </c>
      <c r="F238" s="34">
        <v>-112.75</v>
      </c>
      <c r="G238" s="34">
        <v>-21.7</v>
      </c>
      <c r="H238" s="34">
        <v>1111.95</v>
      </c>
      <c r="I238" s="34">
        <v>1200.3599999999999</v>
      </c>
      <c r="J238" s="34">
        <v>1312.47</v>
      </c>
      <c r="K238" s="34">
        <v>1742.25</v>
      </c>
      <c r="L238" s="34">
        <v>3304.59</v>
      </c>
      <c r="M238" s="34">
        <v>4491.1499999999996</v>
      </c>
      <c r="N238" s="34">
        <v>4613.2</v>
      </c>
      <c r="O238" s="34">
        <v>4407.05</v>
      </c>
      <c r="P238" s="34">
        <v>4437.62</v>
      </c>
      <c r="Q238" s="34">
        <v>2963.32</v>
      </c>
      <c r="R238" s="34">
        <v>3014.43</v>
      </c>
      <c r="S238" s="34">
        <v>1973.19</v>
      </c>
      <c r="T238" s="34">
        <v>1553.46</v>
      </c>
      <c r="U238" s="34">
        <v>2086.8200000000002</v>
      </c>
      <c r="V238" s="34">
        <v>1330.84</v>
      </c>
      <c r="W238" s="34">
        <v>1267.45</v>
      </c>
      <c r="X238" s="34">
        <v>1109.28</v>
      </c>
      <c r="Y238" s="34">
        <v>1703.23</v>
      </c>
      <c r="Z238" s="34">
        <v>1614.14</v>
      </c>
      <c r="AA238" s="34">
        <v>1746.67</v>
      </c>
      <c r="AB238" s="34">
        <v>1885.01</v>
      </c>
      <c r="AC238" s="34">
        <v>2573.06</v>
      </c>
      <c r="AD238" s="34">
        <v>3803.61</v>
      </c>
      <c r="AE238" s="34">
        <v>3089.28</v>
      </c>
      <c r="AF238" s="34">
        <v>3218.23</v>
      </c>
      <c r="AG238" s="34">
        <v>3863.36</v>
      </c>
      <c r="AH238" s="34">
        <v>3576.32</v>
      </c>
      <c r="AI238" s="34">
        <v>2776.92</v>
      </c>
      <c r="AJ238" s="34">
        <v>2769.22</v>
      </c>
      <c r="AK238" s="34">
        <v>2215.15</v>
      </c>
      <c r="AL238" s="34">
        <v>2542.86</v>
      </c>
      <c r="AM238" s="34">
        <v>2311.3200000000002</v>
      </c>
      <c r="AN238" s="34">
        <v>2983.8516302521002</v>
      </c>
    </row>
    <row r="239" spans="1:40">
      <c r="A239" s="99" t="s">
        <v>745</v>
      </c>
      <c r="B239" s="100">
        <v>10</v>
      </c>
      <c r="C239" s="99" t="s">
        <v>529</v>
      </c>
      <c r="D239" s="99" t="s">
        <v>746</v>
      </c>
      <c r="E239" s="34">
        <v>11326.34</v>
      </c>
      <c r="F239" s="34">
        <v>11311.38</v>
      </c>
      <c r="G239" s="34">
        <v>11208.17</v>
      </c>
      <c r="H239" s="34">
        <v>11562.34</v>
      </c>
      <c r="I239" s="34">
        <v>10295.799999999999</v>
      </c>
      <c r="J239" s="34">
        <v>11895.3</v>
      </c>
      <c r="K239" s="34">
        <v>13316.71</v>
      </c>
      <c r="L239" s="34">
        <v>14290.13</v>
      </c>
      <c r="M239" s="34">
        <v>14043.72</v>
      </c>
      <c r="N239" s="34">
        <v>13520.29</v>
      </c>
      <c r="O239" s="34">
        <v>14630.12</v>
      </c>
      <c r="P239" s="34">
        <v>13647.54</v>
      </c>
      <c r="Q239" s="34">
        <v>14118.79</v>
      </c>
      <c r="R239" s="34">
        <v>15104.81</v>
      </c>
      <c r="S239" s="34">
        <v>14539.72</v>
      </c>
      <c r="T239" s="34">
        <v>14584.65</v>
      </c>
      <c r="U239" s="34">
        <v>15422.83</v>
      </c>
      <c r="V239" s="34">
        <v>16001.54</v>
      </c>
      <c r="W239" s="34">
        <v>15632.51</v>
      </c>
      <c r="X239" s="34">
        <v>15997.41</v>
      </c>
      <c r="Y239" s="34">
        <v>16225.49</v>
      </c>
      <c r="Z239" s="34">
        <v>15084.56</v>
      </c>
      <c r="AA239" s="34">
        <v>15084.14</v>
      </c>
      <c r="AB239" s="34">
        <v>14868.19</v>
      </c>
      <c r="AC239" s="34">
        <v>14379.33</v>
      </c>
      <c r="AD239" s="34">
        <v>13320.98</v>
      </c>
      <c r="AE239" s="34">
        <v>13185.12</v>
      </c>
      <c r="AF239" s="34">
        <v>12393.43</v>
      </c>
      <c r="AG239" s="34">
        <v>12927.34</v>
      </c>
      <c r="AH239" s="34">
        <v>12040.54</v>
      </c>
      <c r="AI239" s="34">
        <v>10253.780000000001</v>
      </c>
      <c r="AJ239" s="34">
        <v>10329.299999999999</v>
      </c>
      <c r="AK239" s="34">
        <v>10322.98</v>
      </c>
      <c r="AL239" s="34">
        <v>9955.14</v>
      </c>
      <c r="AM239" s="34">
        <v>10468.85</v>
      </c>
      <c r="AN239" s="34">
        <v>12834.5525210084</v>
      </c>
    </row>
    <row r="240" spans="1:40">
      <c r="A240" s="99" t="s">
        <v>747</v>
      </c>
      <c r="B240" s="100">
        <v>10</v>
      </c>
      <c r="C240" s="99" t="s">
        <v>529</v>
      </c>
      <c r="D240" s="99" t="s">
        <v>748</v>
      </c>
      <c r="E240" s="34">
        <v>6167.5</v>
      </c>
      <c r="F240" s="34">
        <v>5063.82</v>
      </c>
      <c r="G240" s="34">
        <v>4648.4799999999996</v>
      </c>
      <c r="H240" s="34">
        <v>5262.45</v>
      </c>
      <c r="I240" s="34">
        <v>3925.05</v>
      </c>
      <c r="J240" s="34">
        <v>4152.29</v>
      </c>
      <c r="K240" s="34">
        <v>3540.6</v>
      </c>
      <c r="L240" s="34">
        <v>4759.5600000000004</v>
      </c>
      <c r="M240" s="34">
        <v>4913.46</v>
      </c>
      <c r="N240" s="34">
        <v>3128.76</v>
      </c>
      <c r="O240" s="34">
        <v>4665.76</v>
      </c>
      <c r="P240" s="34">
        <v>4349.6400000000003</v>
      </c>
      <c r="Q240" s="34">
        <v>5358.12</v>
      </c>
      <c r="R240" s="34">
        <v>5905.23</v>
      </c>
      <c r="S240" s="34">
        <v>6507.16</v>
      </c>
      <c r="T240" s="34">
        <v>6641.31</v>
      </c>
      <c r="U240" s="34">
        <v>8070.71</v>
      </c>
      <c r="V240" s="34">
        <v>9180.2800000000007</v>
      </c>
      <c r="W240" s="34">
        <v>8887.02</v>
      </c>
      <c r="X240" s="34">
        <v>7687.65</v>
      </c>
      <c r="Y240" s="34">
        <v>7050.47</v>
      </c>
      <c r="Z240" s="34">
        <v>6509.15</v>
      </c>
      <c r="AA240" s="34">
        <v>6032.94</v>
      </c>
      <c r="AB240" s="34">
        <v>5939.13</v>
      </c>
      <c r="AC240" s="34">
        <v>6223.65</v>
      </c>
      <c r="AD240" s="34">
        <v>6597.02</v>
      </c>
      <c r="AE240" s="34">
        <v>6022.02</v>
      </c>
      <c r="AF240" s="34">
        <v>5248.24</v>
      </c>
      <c r="AG240" s="34">
        <v>4792.55</v>
      </c>
      <c r="AH240" s="34">
        <v>4946.76</v>
      </c>
      <c r="AI240" s="34">
        <v>4777.3100000000004</v>
      </c>
      <c r="AJ240" s="34">
        <v>3843.98</v>
      </c>
      <c r="AK240" s="34">
        <v>3823.02</v>
      </c>
      <c r="AL240" s="34">
        <v>4214.28</v>
      </c>
      <c r="AM240" s="34">
        <v>4628.17</v>
      </c>
      <c r="AN240" s="34">
        <v>5707.8500336134402</v>
      </c>
    </row>
    <row r="241" spans="1:40">
      <c r="A241" s="99" t="s">
        <v>749</v>
      </c>
      <c r="B241" s="100">
        <v>10</v>
      </c>
      <c r="C241" s="99" t="s">
        <v>529</v>
      </c>
      <c r="D241" s="99" t="s">
        <v>750</v>
      </c>
      <c r="E241" s="34">
        <v>5088.26</v>
      </c>
      <c r="F241" s="34">
        <v>5539.61</v>
      </c>
      <c r="G241" s="34">
        <v>6381.8</v>
      </c>
      <c r="H241" s="34">
        <v>5892.07</v>
      </c>
      <c r="I241" s="34">
        <v>5780.44</v>
      </c>
      <c r="J241" s="34">
        <v>6047.65</v>
      </c>
      <c r="K241" s="34">
        <v>5409.68</v>
      </c>
      <c r="L241" s="34">
        <v>4063</v>
      </c>
      <c r="M241" s="34">
        <v>5100.6499999999996</v>
      </c>
      <c r="N241" s="34">
        <v>4327.62</v>
      </c>
      <c r="O241" s="34">
        <v>2545.81</v>
      </c>
      <c r="P241" s="34">
        <v>3844.75</v>
      </c>
      <c r="Q241" s="34">
        <v>5673.82</v>
      </c>
      <c r="R241" s="34">
        <v>6126.49</v>
      </c>
      <c r="S241" s="34">
        <v>5841.12</v>
      </c>
      <c r="T241" s="34">
        <v>5433.11</v>
      </c>
      <c r="U241" s="34">
        <v>5336.2</v>
      </c>
      <c r="V241" s="34">
        <v>4254.7</v>
      </c>
      <c r="W241" s="34">
        <v>3887.66</v>
      </c>
      <c r="X241" s="34">
        <v>2799.82</v>
      </c>
      <c r="Y241" s="34">
        <v>2340.5300000000002</v>
      </c>
      <c r="Z241" s="34">
        <v>1373.62</v>
      </c>
      <c r="AA241" s="34">
        <v>1391.81</v>
      </c>
      <c r="AB241" s="34">
        <v>1411.69</v>
      </c>
      <c r="AC241" s="34">
        <v>1743.55</v>
      </c>
      <c r="AD241" s="34">
        <v>1949.5</v>
      </c>
      <c r="AE241" s="34">
        <v>2765.49</v>
      </c>
      <c r="AF241" s="34">
        <v>3059.54</v>
      </c>
      <c r="AG241" s="34">
        <v>2867.07</v>
      </c>
      <c r="AH241" s="34">
        <v>2274.81</v>
      </c>
      <c r="AI241" s="34">
        <v>615.46</v>
      </c>
      <c r="AJ241" s="34">
        <v>-223.08</v>
      </c>
      <c r="AK241" s="34">
        <v>-433.45</v>
      </c>
      <c r="AL241" s="34">
        <v>884.26</v>
      </c>
      <c r="AM241" s="34">
        <v>416.22</v>
      </c>
      <c r="AN241" s="34">
        <v>404.35290756302601</v>
      </c>
    </row>
    <row r="242" spans="1:40">
      <c r="A242" s="99" t="s">
        <v>751</v>
      </c>
      <c r="B242" s="100">
        <v>10</v>
      </c>
      <c r="C242" s="99" t="s">
        <v>529</v>
      </c>
      <c r="D242" s="99" t="s">
        <v>752</v>
      </c>
      <c r="E242" s="34">
        <v>1965.64</v>
      </c>
      <c r="F242" s="34">
        <v>3371.85</v>
      </c>
      <c r="G242" s="34">
        <v>2630.2</v>
      </c>
      <c r="H242" s="34">
        <v>2525.2800000000002</v>
      </c>
      <c r="I242" s="34">
        <v>1872.65</v>
      </c>
      <c r="J242" s="34">
        <v>1310.53</v>
      </c>
      <c r="K242" s="34">
        <v>382.32</v>
      </c>
      <c r="L242" s="34">
        <v>-913.44</v>
      </c>
      <c r="M242" s="34">
        <v>-1412.31</v>
      </c>
      <c r="N242" s="34">
        <v>-1210.82</v>
      </c>
      <c r="O242" s="34">
        <v>-2256.88</v>
      </c>
      <c r="P242" s="34">
        <v>-1200.79</v>
      </c>
      <c r="Q242" s="34">
        <v>-876.85</v>
      </c>
      <c r="R242" s="34">
        <v>-1212.83</v>
      </c>
      <c r="S242" s="34">
        <v>-2360.2800000000002</v>
      </c>
      <c r="T242" s="34">
        <v>-2894.89</v>
      </c>
      <c r="U242" s="34">
        <v>-4358.53</v>
      </c>
      <c r="V242" s="34">
        <v>-3100.75</v>
      </c>
      <c r="W242" s="34">
        <v>-1965.98</v>
      </c>
      <c r="X242" s="34">
        <v>-916.63</v>
      </c>
      <c r="Y242" s="34">
        <v>-161.83000000000001</v>
      </c>
      <c r="Z242" s="34">
        <v>34.49</v>
      </c>
      <c r="AA242" s="34">
        <v>-1008.59</v>
      </c>
      <c r="AB242" s="34">
        <v>938.11</v>
      </c>
      <c r="AC242" s="34">
        <v>1715.41</v>
      </c>
      <c r="AD242" s="34">
        <v>313.91000000000003</v>
      </c>
      <c r="AE242" s="34">
        <v>-111.71</v>
      </c>
      <c r="AF242" s="34">
        <v>-1203.46</v>
      </c>
      <c r="AG242" s="34">
        <v>-1993.63</v>
      </c>
      <c r="AH242" s="34">
        <v>-870.8</v>
      </c>
      <c r="AI242" s="34">
        <v>-437.2</v>
      </c>
      <c r="AJ242" s="34">
        <v>102.99</v>
      </c>
      <c r="AK242" s="34">
        <v>1265.8</v>
      </c>
      <c r="AL242" s="34">
        <v>647.15</v>
      </c>
      <c r="AM242" s="34">
        <v>-409.84</v>
      </c>
      <c r="AN242" s="34">
        <v>-1052.04084033613</v>
      </c>
    </row>
    <row r="243" spans="1:40">
      <c r="A243" s="99" t="s">
        <v>753</v>
      </c>
      <c r="B243" s="100">
        <v>10</v>
      </c>
      <c r="C243" s="99" t="s">
        <v>529</v>
      </c>
      <c r="D243" s="99" t="s">
        <v>754</v>
      </c>
      <c r="E243" s="34">
        <v>5008.1899999999996</v>
      </c>
      <c r="F243" s="34">
        <v>4077.64</v>
      </c>
      <c r="G243" s="34">
        <v>3401.54</v>
      </c>
      <c r="H243" s="34">
        <v>3924.18</v>
      </c>
      <c r="I243" s="34">
        <v>2417.61</v>
      </c>
      <c r="J243" s="34">
        <v>2825.59</v>
      </c>
      <c r="K243" s="34">
        <v>2656.48</v>
      </c>
      <c r="L243" s="34">
        <v>2724.38</v>
      </c>
      <c r="M243" s="34">
        <v>1407.44</v>
      </c>
      <c r="N243" s="34">
        <v>64.81</v>
      </c>
      <c r="O243" s="34">
        <v>-24.65</v>
      </c>
      <c r="P243" s="34">
        <v>97.66</v>
      </c>
      <c r="Q243" s="34">
        <v>-1442.82</v>
      </c>
      <c r="R243" s="34">
        <v>-2000.73</v>
      </c>
      <c r="S243" s="34">
        <v>-1861.2</v>
      </c>
      <c r="T243" s="34">
        <v>-1819.44</v>
      </c>
      <c r="U243" s="34">
        <v>-1825.23</v>
      </c>
      <c r="V243" s="34">
        <v>-1629.55</v>
      </c>
      <c r="W243" s="34">
        <v>-2510.9</v>
      </c>
      <c r="X243" s="34">
        <v>-3263.83</v>
      </c>
      <c r="Y243" s="34">
        <v>-3386.56</v>
      </c>
      <c r="Z243" s="34">
        <v>-3684.99</v>
      </c>
      <c r="AA243" s="34">
        <v>-4017.07</v>
      </c>
      <c r="AB243" s="34">
        <v>-4441.84</v>
      </c>
      <c r="AC243" s="34">
        <v>-4175.62</v>
      </c>
      <c r="AD243" s="34">
        <v>-3371.2</v>
      </c>
      <c r="AE243" s="34">
        <v>-4391.08</v>
      </c>
      <c r="AF243" s="34">
        <v>-5865.8</v>
      </c>
      <c r="AG243" s="34">
        <v>-5114.72</v>
      </c>
      <c r="AH243" s="34">
        <v>-5516.35</v>
      </c>
      <c r="AI243" s="34">
        <v>-4522.49</v>
      </c>
      <c r="AJ243" s="34">
        <v>-2938.87</v>
      </c>
      <c r="AK243" s="34">
        <v>-2661.49</v>
      </c>
      <c r="AL243" s="34">
        <v>-1696.64</v>
      </c>
      <c r="AM243" s="34">
        <v>-2071.6999999999998</v>
      </c>
      <c r="AN243" s="34">
        <v>-5968.6258487394898</v>
      </c>
    </row>
    <row r="244" spans="1:40">
      <c r="A244" s="99" t="s">
        <v>755</v>
      </c>
      <c r="B244" s="100">
        <v>10</v>
      </c>
      <c r="C244" s="99" t="s">
        <v>529</v>
      </c>
      <c r="D244" s="99" t="s">
        <v>756</v>
      </c>
      <c r="E244" s="34">
        <v>5373.99</v>
      </c>
      <c r="F244" s="34">
        <v>5535.74</v>
      </c>
      <c r="G244" s="34">
        <v>5614.74</v>
      </c>
      <c r="H244" s="34">
        <v>5054.6000000000004</v>
      </c>
      <c r="I244" s="34">
        <v>5420.94</v>
      </c>
      <c r="J244" s="34">
        <v>5924.29</v>
      </c>
      <c r="K244" s="34">
        <v>6081.29</v>
      </c>
      <c r="L244" s="34">
        <v>4811.75</v>
      </c>
      <c r="M244" s="34">
        <v>5125.1000000000004</v>
      </c>
      <c r="N244" s="34">
        <v>6075.82</v>
      </c>
      <c r="O244" s="34">
        <v>7238.93</v>
      </c>
      <c r="P244" s="34">
        <v>5947.16</v>
      </c>
      <c r="Q244" s="34">
        <v>6011.48</v>
      </c>
      <c r="R244" s="34">
        <v>5885.55</v>
      </c>
      <c r="S244" s="34">
        <v>6021.21</v>
      </c>
      <c r="T244" s="34">
        <v>5158.93</v>
      </c>
      <c r="U244" s="34">
        <v>5903.84</v>
      </c>
      <c r="V244" s="34">
        <v>5268.57</v>
      </c>
      <c r="W244" s="34">
        <v>4987.7700000000004</v>
      </c>
      <c r="X244" s="34">
        <v>5381.17</v>
      </c>
      <c r="Y244" s="34">
        <v>5760.83</v>
      </c>
      <c r="Z244" s="34">
        <v>4634.41</v>
      </c>
      <c r="AA244" s="34">
        <v>4264.26</v>
      </c>
      <c r="AB244" s="34">
        <v>4031.71</v>
      </c>
      <c r="AC244" s="34">
        <v>2609.9</v>
      </c>
      <c r="AD244" s="34">
        <v>3609.66</v>
      </c>
      <c r="AE244" s="34">
        <v>4246</v>
      </c>
      <c r="AF244" s="34">
        <v>4314.79</v>
      </c>
      <c r="AG244" s="34">
        <v>3399.68</v>
      </c>
      <c r="AH244" s="34">
        <v>2527.75</v>
      </c>
      <c r="AI244" s="34">
        <v>1867.78</v>
      </c>
      <c r="AJ244" s="34">
        <v>2004.42</v>
      </c>
      <c r="AK244" s="34">
        <v>1830.48</v>
      </c>
      <c r="AL244" s="34">
        <v>1622.18</v>
      </c>
      <c r="AM244" s="34">
        <v>-179.66</v>
      </c>
      <c r="AN244" s="34">
        <v>2211.61626890757</v>
      </c>
    </row>
    <row r="245" spans="1:40">
      <c r="A245" s="99" t="s">
        <v>757</v>
      </c>
      <c r="B245" s="100">
        <v>10</v>
      </c>
      <c r="C245" s="99" t="s">
        <v>529</v>
      </c>
      <c r="D245" s="99" t="s">
        <v>420</v>
      </c>
      <c r="E245" s="34">
        <v>7840.93</v>
      </c>
      <c r="F245" s="34">
        <v>6988.45</v>
      </c>
      <c r="G245" s="34">
        <v>7726.51</v>
      </c>
      <c r="H245" s="34">
        <v>6413.34</v>
      </c>
      <c r="I245" s="34">
        <v>6815.22</v>
      </c>
      <c r="J245" s="34">
        <v>8183.16</v>
      </c>
      <c r="K245" s="34">
        <v>9214.7099999999991</v>
      </c>
      <c r="L245" s="34">
        <v>9296.25</v>
      </c>
      <c r="M245" s="34">
        <v>8746.75</v>
      </c>
      <c r="N245" s="34">
        <v>8343.02</v>
      </c>
      <c r="O245" s="34">
        <v>8291.42</v>
      </c>
      <c r="P245" s="34">
        <v>8200.73</v>
      </c>
      <c r="Q245" s="34">
        <v>9160.57</v>
      </c>
      <c r="R245" s="34">
        <v>8107.35</v>
      </c>
      <c r="S245" s="34">
        <v>8154.06</v>
      </c>
      <c r="T245" s="34">
        <v>7156.33</v>
      </c>
      <c r="U245" s="34">
        <v>7389.24</v>
      </c>
      <c r="V245" s="34">
        <v>6488.49</v>
      </c>
      <c r="W245" s="34">
        <v>5867.24</v>
      </c>
      <c r="X245" s="34">
        <v>6301.15</v>
      </c>
      <c r="Y245" s="34">
        <v>6178.46</v>
      </c>
      <c r="Z245" s="34">
        <v>6212.38</v>
      </c>
      <c r="AA245" s="34">
        <v>7673.11</v>
      </c>
      <c r="AB245" s="34">
        <v>6344.57</v>
      </c>
      <c r="AC245" s="34">
        <v>6913.5</v>
      </c>
      <c r="AD245" s="34">
        <v>7974.16</v>
      </c>
      <c r="AE245" s="34">
        <v>8696.2099999999991</v>
      </c>
      <c r="AF245" s="34">
        <v>8804.08</v>
      </c>
      <c r="AG245" s="34">
        <v>8477.0499999999993</v>
      </c>
      <c r="AH245" s="34">
        <v>7080.62</v>
      </c>
      <c r="AI245" s="34">
        <v>6547.94</v>
      </c>
      <c r="AJ245" s="34">
        <v>5558.4</v>
      </c>
      <c r="AK245" s="34">
        <v>4782.49</v>
      </c>
      <c r="AL245" s="34">
        <v>5376.19</v>
      </c>
      <c r="AM245" s="34">
        <v>6024.57</v>
      </c>
      <c r="AN245" s="34">
        <v>6389.6792436974802</v>
      </c>
    </row>
    <row r="246" spans="1:40">
      <c r="A246" s="99" t="s">
        <v>758</v>
      </c>
      <c r="B246" s="100">
        <v>10</v>
      </c>
      <c r="C246" s="99" t="s">
        <v>529</v>
      </c>
      <c r="D246" s="99" t="s">
        <v>759</v>
      </c>
      <c r="E246" s="34">
        <v>4763.58</v>
      </c>
      <c r="F246" s="34">
        <v>4684.45</v>
      </c>
      <c r="G246" s="34">
        <v>4715.43</v>
      </c>
      <c r="H246" s="34">
        <v>6146.77</v>
      </c>
      <c r="I246" s="34">
        <v>4574.3599999999997</v>
      </c>
      <c r="J246" s="34">
        <v>4492.24</v>
      </c>
      <c r="K246" s="34">
        <v>4379.8599999999997</v>
      </c>
      <c r="L246" s="34">
        <v>4898.51</v>
      </c>
      <c r="M246" s="34">
        <v>5686.43</v>
      </c>
      <c r="N246" s="34">
        <v>4955.29</v>
      </c>
      <c r="O246" s="34">
        <v>3391.3</v>
      </c>
      <c r="P246" s="34">
        <v>4024.74</v>
      </c>
      <c r="Q246" s="34">
        <v>3732.37</v>
      </c>
      <c r="R246" s="34">
        <v>3328.96</v>
      </c>
      <c r="S246" s="34">
        <v>4017.48</v>
      </c>
      <c r="T246" s="34">
        <v>3499.44</v>
      </c>
      <c r="U246" s="34">
        <v>4301.05</v>
      </c>
      <c r="V246" s="34">
        <v>4050.31</v>
      </c>
      <c r="W246" s="34">
        <v>5050.8599999999997</v>
      </c>
      <c r="X246" s="34">
        <v>4938.21</v>
      </c>
      <c r="Y246" s="34">
        <v>5332.5</v>
      </c>
      <c r="Z246" s="34">
        <v>3910.36</v>
      </c>
      <c r="AA246" s="34">
        <v>4513.37</v>
      </c>
      <c r="AB246" s="34">
        <v>3219.8</v>
      </c>
      <c r="AC246" s="34">
        <v>4364.6099999999997</v>
      </c>
      <c r="AD246" s="34">
        <v>5033.37</v>
      </c>
      <c r="AE246" s="34">
        <v>5242.49</v>
      </c>
      <c r="AF246" s="34">
        <v>4766.62</v>
      </c>
      <c r="AG246" s="34">
        <v>5426.71</v>
      </c>
      <c r="AH246" s="34">
        <v>6033.75</v>
      </c>
      <c r="AI246" s="34">
        <v>7596.14</v>
      </c>
      <c r="AJ246" s="34">
        <v>7456.28</v>
      </c>
      <c r="AK246" s="34">
        <v>7650.69</v>
      </c>
      <c r="AL246" s="34">
        <v>8328.85</v>
      </c>
      <c r="AM246" s="34">
        <v>7836.12</v>
      </c>
      <c r="AN246" s="34">
        <v>6315.5180672268898</v>
      </c>
    </row>
    <row r="247" spans="1:40">
      <c r="A247" s="99" t="s">
        <v>760</v>
      </c>
      <c r="B247" s="100">
        <v>10</v>
      </c>
      <c r="C247" s="99" t="s">
        <v>529</v>
      </c>
      <c r="D247" s="99" t="s">
        <v>761</v>
      </c>
      <c r="E247" s="34">
        <v>1548.77</v>
      </c>
      <c r="F247" s="34">
        <v>2429.87</v>
      </c>
      <c r="G247" s="34">
        <v>3785.06</v>
      </c>
      <c r="H247" s="34">
        <v>3367.84</v>
      </c>
      <c r="I247" s="34">
        <v>3129.92</v>
      </c>
      <c r="J247" s="34">
        <v>2341.92</v>
      </c>
      <c r="K247" s="34">
        <v>2734.57</v>
      </c>
      <c r="L247" s="34">
        <v>3717.26</v>
      </c>
      <c r="M247" s="34">
        <v>4874.16</v>
      </c>
      <c r="N247" s="34">
        <v>5461.89</v>
      </c>
      <c r="O247" s="34">
        <v>5698.46</v>
      </c>
      <c r="P247" s="34">
        <v>5137.8900000000003</v>
      </c>
      <c r="Q247" s="34">
        <v>4048.58</v>
      </c>
      <c r="R247" s="34">
        <v>3203.27</v>
      </c>
      <c r="S247" s="34">
        <v>2765.89</v>
      </c>
      <c r="T247" s="34">
        <v>2067.4</v>
      </c>
      <c r="U247" s="34">
        <v>965.65</v>
      </c>
      <c r="V247" s="34">
        <v>750.85</v>
      </c>
      <c r="W247" s="34">
        <v>1375.16</v>
      </c>
      <c r="X247" s="34">
        <v>982.84</v>
      </c>
      <c r="Y247" s="34">
        <v>-487.71</v>
      </c>
      <c r="Z247" s="34">
        <v>-466.51</v>
      </c>
      <c r="AA247" s="34">
        <v>1026.67</v>
      </c>
      <c r="AB247" s="34">
        <v>1848.57</v>
      </c>
      <c r="AC247" s="34">
        <v>2947.62</v>
      </c>
      <c r="AD247" s="34">
        <v>3100.89</v>
      </c>
      <c r="AE247" s="34">
        <v>3706.84</v>
      </c>
      <c r="AF247" s="34">
        <v>3566.07</v>
      </c>
      <c r="AG247" s="34">
        <v>4475.18</v>
      </c>
      <c r="AH247" s="34">
        <v>5702.57</v>
      </c>
      <c r="AI247" s="34">
        <v>6814.56</v>
      </c>
      <c r="AJ247" s="34">
        <v>6661.24</v>
      </c>
      <c r="AK247" s="34">
        <v>6883.13</v>
      </c>
      <c r="AL247" s="34">
        <v>6305.36</v>
      </c>
      <c r="AM247" s="34">
        <v>6275</v>
      </c>
      <c r="AN247" s="34">
        <v>4557.9766722689101</v>
      </c>
    </row>
    <row r="248" spans="1:40">
      <c r="A248" s="99" t="s">
        <v>762</v>
      </c>
      <c r="B248" s="100">
        <v>10</v>
      </c>
      <c r="C248" s="99" t="s">
        <v>529</v>
      </c>
      <c r="D248" s="99" t="s">
        <v>763</v>
      </c>
      <c r="E248" s="34">
        <v>6617.57</v>
      </c>
      <c r="F248" s="34">
        <v>8357.31</v>
      </c>
      <c r="G248" s="34">
        <v>9271.2199999999993</v>
      </c>
      <c r="H248" s="34">
        <v>10488.78</v>
      </c>
      <c r="I248" s="34">
        <v>9964.36</v>
      </c>
      <c r="J248" s="34">
        <v>10695.01</v>
      </c>
      <c r="K248" s="34">
        <v>11794.87</v>
      </c>
      <c r="L248" s="34">
        <v>10632.02</v>
      </c>
      <c r="M248" s="34">
        <v>10153.59</v>
      </c>
      <c r="N248" s="34">
        <v>10294.75</v>
      </c>
      <c r="O248" s="34">
        <v>9642.2999999999993</v>
      </c>
      <c r="P248" s="34">
        <v>8950.2099999999991</v>
      </c>
      <c r="Q248" s="34">
        <v>9998.83</v>
      </c>
      <c r="R248" s="34">
        <v>9740.7000000000007</v>
      </c>
      <c r="S248" s="34">
        <v>10549.95</v>
      </c>
      <c r="T248" s="34">
        <v>11231.03</v>
      </c>
      <c r="U248" s="34">
        <v>11566.31</v>
      </c>
      <c r="V248" s="34">
        <v>11956.51</v>
      </c>
      <c r="W248" s="34">
        <v>12966.76</v>
      </c>
      <c r="X248" s="34">
        <v>12048.96</v>
      </c>
      <c r="Y248" s="34">
        <v>13152.66</v>
      </c>
      <c r="Z248" s="34">
        <v>14035.96</v>
      </c>
      <c r="AA248" s="34">
        <v>13806.92</v>
      </c>
      <c r="AB248" s="34">
        <v>13511.51</v>
      </c>
      <c r="AC248" s="34">
        <v>14219.44</v>
      </c>
      <c r="AD248" s="34">
        <v>13785.59</v>
      </c>
      <c r="AE248" s="34">
        <v>13826.82</v>
      </c>
      <c r="AF248" s="34">
        <v>13905.11</v>
      </c>
      <c r="AG248" s="34">
        <v>14652.39</v>
      </c>
      <c r="AH248" s="34">
        <v>14453.74</v>
      </c>
      <c r="AI248" s="34">
        <v>15058.45</v>
      </c>
      <c r="AJ248" s="34">
        <v>15081.3</v>
      </c>
      <c r="AK248" s="34">
        <v>14399.97</v>
      </c>
      <c r="AL248" s="34">
        <v>16204.2</v>
      </c>
      <c r="AM248" s="34">
        <v>15533.56</v>
      </c>
      <c r="AN248" s="34">
        <v>15911.304487395</v>
      </c>
    </row>
    <row r="249" spans="1:40">
      <c r="A249" s="99" t="s">
        <v>764</v>
      </c>
      <c r="B249" s="100">
        <v>10</v>
      </c>
      <c r="C249" s="99" t="s">
        <v>529</v>
      </c>
      <c r="D249" s="99" t="s">
        <v>765</v>
      </c>
      <c r="E249" s="34">
        <v>4337.3100000000004</v>
      </c>
      <c r="F249" s="34">
        <v>4490.72</v>
      </c>
      <c r="G249" s="34">
        <v>3299.59</v>
      </c>
      <c r="H249" s="34">
        <v>3160.96</v>
      </c>
      <c r="I249" s="34">
        <v>1997.02</v>
      </c>
      <c r="J249" s="34">
        <v>2117.41</v>
      </c>
      <c r="K249" s="34">
        <v>2323.5500000000002</v>
      </c>
      <c r="L249" s="34">
        <v>2151.3200000000002</v>
      </c>
      <c r="M249" s="34">
        <v>495.13</v>
      </c>
      <c r="N249" s="34">
        <v>2276.04</v>
      </c>
      <c r="O249" s="34">
        <v>3080.94</v>
      </c>
      <c r="P249" s="34">
        <v>3520.39</v>
      </c>
      <c r="Q249" s="34">
        <v>4797.92</v>
      </c>
      <c r="R249" s="34">
        <v>4138.51</v>
      </c>
      <c r="S249" s="34">
        <v>5274.74</v>
      </c>
      <c r="T249" s="34">
        <v>5392.92</v>
      </c>
      <c r="U249" s="34">
        <v>6393.17</v>
      </c>
      <c r="V249" s="34">
        <v>6231.55</v>
      </c>
      <c r="W249" s="34">
        <v>7969.52</v>
      </c>
      <c r="X249" s="34">
        <v>7820.19</v>
      </c>
      <c r="Y249" s="34">
        <v>7685.76</v>
      </c>
      <c r="Z249" s="34">
        <v>6962.25</v>
      </c>
      <c r="AA249" s="34">
        <v>5666.49</v>
      </c>
      <c r="AB249" s="34">
        <v>4634.04</v>
      </c>
      <c r="AC249" s="34">
        <v>4659.49</v>
      </c>
      <c r="AD249" s="34">
        <v>4200.08</v>
      </c>
      <c r="AE249" s="34">
        <v>4225.3999999999996</v>
      </c>
      <c r="AF249" s="34">
        <v>3899.43</v>
      </c>
      <c r="AG249" s="34">
        <v>3524.14</v>
      </c>
      <c r="AH249" s="34">
        <v>2129.0700000000002</v>
      </c>
      <c r="AI249" s="34">
        <v>1823.18</v>
      </c>
      <c r="AJ249" s="34">
        <v>2949.87</v>
      </c>
      <c r="AK249" s="34">
        <v>3697.08</v>
      </c>
      <c r="AL249" s="34">
        <v>3460.24</v>
      </c>
      <c r="AM249" s="34">
        <v>3474.26</v>
      </c>
      <c r="AN249" s="34">
        <v>4607.8231764705897</v>
      </c>
    </row>
    <row r="250" spans="1:40">
      <c r="A250" s="99" t="s">
        <v>766</v>
      </c>
      <c r="B250" s="100">
        <v>10</v>
      </c>
      <c r="C250" s="99" t="s">
        <v>529</v>
      </c>
      <c r="D250" s="99" t="s">
        <v>767</v>
      </c>
      <c r="E250" s="34">
        <v>11138.97</v>
      </c>
      <c r="F250" s="34">
        <v>11459.17</v>
      </c>
      <c r="G250" s="34">
        <v>10654.21</v>
      </c>
      <c r="H250" s="34">
        <v>10062.18</v>
      </c>
      <c r="I250" s="34">
        <v>10090.06</v>
      </c>
      <c r="J250" s="34">
        <v>10662.32</v>
      </c>
      <c r="K250" s="34">
        <v>11825.94</v>
      </c>
      <c r="L250" s="34">
        <v>10658.05</v>
      </c>
      <c r="M250" s="34">
        <v>9696.02</v>
      </c>
      <c r="N250" s="34">
        <v>8213.56</v>
      </c>
      <c r="O250" s="34">
        <v>8317.2999999999993</v>
      </c>
      <c r="P250" s="34">
        <v>8543.2099999999991</v>
      </c>
      <c r="Q250" s="34">
        <v>8073.58</v>
      </c>
      <c r="R250" s="34">
        <v>7681.28</v>
      </c>
      <c r="S250" s="34">
        <v>7539.81</v>
      </c>
      <c r="T250" s="34">
        <v>7756.71</v>
      </c>
      <c r="U250" s="34">
        <v>7600.31</v>
      </c>
      <c r="V250" s="34">
        <v>7457</v>
      </c>
      <c r="W250" s="34">
        <v>6403.39</v>
      </c>
      <c r="X250" s="34">
        <v>6255.21</v>
      </c>
      <c r="Y250" s="34">
        <v>7411.74</v>
      </c>
      <c r="Z250" s="34">
        <v>7404.26</v>
      </c>
      <c r="AA250" s="34">
        <v>5517.62</v>
      </c>
      <c r="AB250" s="34">
        <v>7413.45</v>
      </c>
      <c r="AC250" s="34">
        <v>6467.94</v>
      </c>
      <c r="AD250" s="34">
        <v>5606.11</v>
      </c>
      <c r="AE250" s="34">
        <v>5975.29</v>
      </c>
      <c r="AF250" s="34">
        <v>6602.91</v>
      </c>
      <c r="AG250" s="34">
        <v>7024.94</v>
      </c>
      <c r="AH250" s="34">
        <v>6287.83</v>
      </c>
      <c r="AI250" s="34">
        <v>6175.36</v>
      </c>
      <c r="AJ250" s="34">
        <v>7007.7</v>
      </c>
      <c r="AK250" s="34">
        <v>6819.97</v>
      </c>
      <c r="AL250" s="34">
        <v>5378.15</v>
      </c>
      <c r="AM250" s="34">
        <v>5692.61</v>
      </c>
      <c r="AN250" s="34">
        <v>4989.0916302521</v>
      </c>
    </row>
    <row r="251" spans="1:40">
      <c r="A251" s="99" t="s">
        <v>768</v>
      </c>
      <c r="B251" s="100">
        <v>10</v>
      </c>
      <c r="C251" s="99" t="s">
        <v>529</v>
      </c>
      <c r="D251" s="99" t="s">
        <v>769</v>
      </c>
      <c r="E251" s="34">
        <v>2494.1799999999998</v>
      </c>
      <c r="F251" s="34">
        <v>931.51</v>
      </c>
      <c r="G251" s="34">
        <v>251.79</v>
      </c>
      <c r="H251" s="34">
        <v>-164.32</v>
      </c>
      <c r="I251" s="34">
        <v>1566.17</v>
      </c>
      <c r="J251" s="34">
        <v>2131.0500000000002</v>
      </c>
      <c r="K251" s="34">
        <v>2064.4499999999998</v>
      </c>
      <c r="L251" s="34">
        <v>3206.75</v>
      </c>
      <c r="M251" s="34">
        <v>2197.0700000000002</v>
      </c>
      <c r="N251" s="34">
        <v>2441.2399999999998</v>
      </c>
      <c r="O251" s="34">
        <v>612.72</v>
      </c>
      <c r="P251" s="34">
        <v>1425.96</v>
      </c>
      <c r="Q251" s="34">
        <v>2284</v>
      </c>
      <c r="R251" s="34">
        <v>1658.77</v>
      </c>
      <c r="S251" s="34">
        <v>2820.02</v>
      </c>
      <c r="T251" s="34">
        <v>3650.48</v>
      </c>
      <c r="U251" s="34">
        <v>3199.25</v>
      </c>
      <c r="V251" s="34">
        <v>2009.48</v>
      </c>
      <c r="W251" s="34">
        <v>1026.42</v>
      </c>
      <c r="X251" s="34">
        <v>1071.73</v>
      </c>
      <c r="Y251" s="34">
        <v>333.23</v>
      </c>
      <c r="Z251" s="34">
        <v>-65.37</v>
      </c>
      <c r="AA251" s="34">
        <v>-726.06</v>
      </c>
      <c r="AB251" s="34">
        <v>599.63</v>
      </c>
      <c r="AC251" s="34">
        <v>-1290.99</v>
      </c>
      <c r="AD251" s="34">
        <v>-1158.97</v>
      </c>
      <c r="AE251" s="34">
        <v>-2010.95</v>
      </c>
      <c r="AF251" s="34">
        <v>-3081.18</v>
      </c>
      <c r="AG251" s="34">
        <v>-3255.75</v>
      </c>
      <c r="AH251" s="34">
        <v>-4593.58</v>
      </c>
      <c r="AI251" s="34">
        <v>-5203.5600000000004</v>
      </c>
      <c r="AJ251" s="34">
        <v>-5309.12</v>
      </c>
      <c r="AK251" s="34">
        <v>-3735.77</v>
      </c>
      <c r="AL251" s="34">
        <v>-2953.2</v>
      </c>
      <c r="AM251" s="34">
        <v>-4324.74</v>
      </c>
      <c r="AN251" s="34">
        <v>-3635.9828235294199</v>
      </c>
    </row>
    <row r="252" spans="1:40">
      <c r="A252" s="99" t="s">
        <v>770</v>
      </c>
      <c r="B252" s="100">
        <v>10</v>
      </c>
      <c r="C252" s="99" t="s">
        <v>529</v>
      </c>
      <c r="D252" s="99" t="s">
        <v>771</v>
      </c>
      <c r="E252" s="34">
        <v>8610.8799999999992</v>
      </c>
      <c r="F252" s="34">
        <v>7536.51</v>
      </c>
      <c r="G252" s="34">
        <v>6767.38</v>
      </c>
      <c r="H252" s="34">
        <v>6400.44</v>
      </c>
      <c r="I252" s="34">
        <v>5855.83</v>
      </c>
      <c r="J252" s="34">
        <v>5708.62</v>
      </c>
      <c r="K252" s="34">
        <v>5323.29</v>
      </c>
      <c r="L252" s="34">
        <v>5709.72</v>
      </c>
      <c r="M252" s="34">
        <v>6742.7</v>
      </c>
      <c r="N252" s="34">
        <v>8503.74</v>
      </c>
      <c r="O252" s="34">
        <v>8528.59</v>
      </c>
      <c r="P252" s="34">
        <v>8489.9699999999993</v>
      </c>
      <c r="Q252" s="34">
        <v>9264.0499999999993</v>
      </c>
      <c r="R252" s="34">
        <v>9589.9699999999993</v>
      </c>
      <c r="S252" s="34">
        <v>10421.450000000001</v>
      </c>
      <c r="T252" s="34">
        <v>10054.73</v>
      </c>
      <c r="U252" s="34">
        <v>9623.5300000000007</v>
      </c>
      <c r="V252" s="34">
        <v>10111.57</v>
      </c>
      <c r="W252" s="34">
        <v>10404.4</v>
      </c>
      <c r="X252" s="34">
        <v>10983.94</v>
      </c>
      <c r="Y252" s="34">
        <v>11724.86</v>
      </c>
      <c r="Z252" s="34">
        <v>11486.41</v>
      </c>
      <c r="AA252" s="34">
        <v>12440.97</v>
      </c>
      <c r="AB252" s="34">
        <v>11399.24</v>
      </c>
      <c r="AC252" s="34">
        <v>10562.43</v>
      </c>
      <c r="AD252" s="34">
        <v>11342.56</v>
      </c>
      <c r="AE252" s="34">
        <v>11314.37</v>
      </c>
      <c r="AF252" s="34">
        <v>9998.5400000000009</v>
      </c>
      <c r="AG252" s="34">
        <v>9084.4599999999991</v>
      </c>
      <c r="AH252" s="34">
        <v>9282.06</v>
      </c>
      <c r="AI252" s="34">
        <v>8806.94</v>
      </c>
      <c r="AJ252" s="34">
        <v>8361.39</v>
      </c>
      <c r="AK252" s="34">
        <v>8171.98</v>
      </c>
      <c r="AL252" s="34">
        <v>7117.79</v>
      </c>
      <c r="AM252" s="34">
        <v>6345.63</v>
      </c>
      <c r="AN252" s="34">
        <v>10400.623226890801</v>
      </c>
    </row>
    <row r="253" spans="1:40">
      <c r="A253" s="99" t="s">
        <v>772</v>
      </c>
      <c r="B253" s="100">
        <v>10</v>
      </c>
      <c r="C253" s="99" t="s">
        <v>529</v>
      </c>
      <c r="D253" s="99" t="s">
        <v>773</v>
      </c>
      <c r="E253" s="34">
        <v>686.42</v>
      </c>
      <c r="F253" s="34">
        <v>877.2</v>
      </c>
      <c r="G253" s="34">
        <v>783.42</v>
      </c>
      <c r="H253" s="34">
        <v>529.46</v>
      </c>
      <c r="I253" s="34">
        <v>-375.76</v>
      </c>
      <c r="J253" s="34">
        <v>155.77000000000001</v>
      </c>
      <c r="K253" s="34">
        <v>-364.62</v>
      </c>
      <c r="L253" s="34">
        <v>-775.02</v>
      </c>
      <c r="M253" s="34">
        <v>-1638.03</v>
      </c>
      <c r="N253" s="34">
        <v>-1577.14</v>
      </c>
      <c r="O253" s="34">
        <v>-1059.5899999999999</v>
      </c>
      <c r="P253" s="34">
        <v>-97.03</v>
      </c>
      <c r="Q253" s="34">
        <v>360.97</v>
      </c>
      <c r="R253" s="34">
        <v>1348.91</v>
      </c>
      <c r="S253" s="34">
        <v>677.61</v>
      </c>
      <c r="T253" s="34">
        <v>1917.97</v>
      </c>
      <c r="U253" s="34">
        <v>2075.9499999999998</v>
      </c>
      <c r="V253" s="34">
        <v>2441.71</v>
      </c>
      <c r="W253" s="34">
        <v>2938.4</v>
      </c>
      <c r="X253" s="34">
        <v>3032.12</v>
      </c>
      <c r="Y253" s="34">
        <v>3823.24</v>
      </c>
      <c r="Z253" s="34">
        <v>2738.95</v>
      </c>
      <c r="AA253" s="34">
        <v>3099.59</v>
      </c>
      <c r="AB253" s="34">
        <v>2297.36</v>
      </c>
      <c r="AC253" s="34">
        <v>1684.66</v>
      </c>
      <c r="AD253" s="34">
        <v>2347.41</v>
      </c>
      <c r="AE253" s="34">
        <v>1696.74</v>
      </c>
      <c r="AF253" s="34">
        <v>2293.5500000000002</v>
      </c>
      <c r="AG253" s="34">
        <v>3064.64</v>
      </c>
      <c r="AH253" s="34">
        <v>3506.71</v>
      </c>
      <c r="AI253" s="34">
        <v>4213.2299999999996</v>
      </c>
      <c r="AJ253" s="34">
        <v>2995.36</v>
      </c>
      <c r="AK253" s="34">
        <v>3454.55</v>
      </c>
      <c r="AL253" s="34">
        <v>3317.41</v>
      </c>
      <c r="AM253" s="34">
        <v>4031.16</v>
      </c>
      <c r="AN253" s="34">
        <v>3961.6173445378199</v>
      </c>
    </row>
    <row r="254" spans="1:40">
      <c r="A254" s="99" t="s">
        <v>774</v>
      </c>
      <c r="B254" s="100">
        <v>10</v>
      </c>
      <c r="C254" s="99" t="s">
        <v>529</v>
      </c>
      <c r="D254" s="99" t="s">
        <v>775</v>
      </c>
      <c r="E254" s="34">
        <v>7648.95</v>
      </c>
      <c r="F254" s="34">
        <v>7165.54</v>
      </c>
      <c r="G254" s="34">
        <v>6106.76</v>
      </c>
      <c r="H254" s="34">
        <v>5839.26</v>
      </c>
      <c r="I254" s="34">
        <v>5613.1</v>
      </c>
      <c r="J254" s="34">
        <v>5302.38</v>
      </c>
      <c r="K254" s="34">
        <v>5645.38</v>
      </c>
      <c r="L254" s="34">
        <v>4214.6099999999997</v>
      </c>
      <c r="M254" s="34">
        <v>3387.4</v>
      </c>
      <c r="N254" s="34">
        <v>2511.04</v>
      </c>
      <c r="O254" s="34">
        <v>1761.93</v>
      </c>
      <c r="P254" s="34">
        <v>1753.16</v>
      </c>
      <c r="Q254" s="34">
        <v>2900.6</v>
      </c>
      <c r="R254" s="34">
        <v>3122.45</v>
      </c>
      <c r="S254" s="34">
        <v>2100.9</v>
      </c>
      <c r="T254" s="34">
        <v>1447.31</v>
      </c>
      <c r="U254" s="34">
        <v>1369.13</v>
      </c>
      <c r="V254" s="34">
        <v>-304.68</v>
      </c>
      <c r="W254" s="34">
        <v>-426.74</v>
      </c>
      <c r="X254" s="34">
        <v>-441.37</v>
      </c>
      <c r="Y254" s="34">
        <v>431.86</v>
      </c>
      <c r="Z254" s="34">
        <v>-45.91</v>
      </c>
      <c r="AA254" s="34">
        <v>1322.19</v>
      </c>
      <c r="AB254" s="34">
        <v>1135.8900000000001</v>
      </c>
      <c r="AC254" s="34">
        <v>1329.92</v>
      </c>
      <c r="AD254" s="34">
        <v>1627.92</v>
      </c>
      <c r="AE254" s="34">
        <v>134.55000000000001</v>
      </c>
      <c r="AF254" s="34">
        <v>-10.43</v>
      </c>
      <c r="AG254" s="34">
        <v>887.61</v>
      </c>
      <c r="AH254" s="34">
        <v>60.98</v>
      </c>
      <c r="AI254" s="34">
        <v>299.20999999999998</v>
      </c>
      <c r="AJ254" s="34">
        <v>1230.1400000000001</v>
      </c>
      <c r="AK254" s="34">
        <v>1460.72</v>
      </c>
      <c r="AL254" s="34">
        <v>442.24</v>
      </c>
      <c r="AM254" s="34">
        <v>613.28</v>
      </c>
      <c r="AN254" s="34">
        <v>-1120.4887226890801</v>
      </c>
    </row>
    <row r="255" spans="1:40">
      <c r="A255" s="99" t="s">
        <v>776</v>
      </c>
      <c r="B255" s="100">
        <v>10</v>
      </c>
      <c r="C255" s="99" t="s">
        <v>529</v>
      </c>
      <c r="D255" s="99" t="s">
        <v>777</v>
      </c>
      <c r="E255" s="34">
        <v>7645.97</v>
      </c>
      <c r="F255" s="34">
        <v>7100.27</v>
      </c>
      <c r="G255" s="34">
        <v>7512.01</v>
      </c>
      <c r="H255" s="34">
        <v>6006.42</v>
      </c>
      <c r="I255" s="34">
        <v>6159.36</v>
      </c>
      <c r="J255" s="34">
        <v>5375.41</v>
      </c>
      <c r="K255" s="34">
        <v>4465.99</v>
      </c>
      <c r="L255" s="34">
        <v>3685.27</v>
      </c>
      <c r="M255" s="34">
        <v>2458.62</v>
      </c>
      <c r="N255" s="34">
        <v>3871.74</v>
      </c>
      <c r="O255" s="34">
        <v>3539.58</v>
      </c>
      <c r="P255" s="34">
        <v>3385.51</v>
      </c>
      <c r="Q255" s="34">
        <v>3354.2</v>
      </c>
      <c r="R255" s="34">
        <v>2582.92</v>
      </c>
      <c r="S255" s="34">
        <v>2131.11</v>
      </c>
      <c r="T255" s="34">
        <v>1694.29</v>
      </c>
      <c r="U255" s="34">
        <v>720.01</v>
      </c>
      <c r="V255" s="34">
        <v>371.21</v>
      </c>
      <c r="W255" s="34">
        <v>703.28</v>
      </c>
      <c r="X255" s="34">
        <v>416.79</v>
      </c>
      <c r="Y255" s="34">
        <v>-811.94</v>
      </c>
      <c r="Z255" s="34">
        <v>-657.21</v>
      </c>
      <c r="AA255" s="34">
        <v>392.35</v>
      </c>
      <c r="AB255" s="34">
        <v>201.7</v>
      </c>
      <c r="AC255" s="34">
        <v>-78.27</v>
      </c>
      <c r="AD255" s="34">
        <v>1206.1300000000001</v>
      </c>
      <c r="AE255" s="34">
        <v>1627.49</v>
      </c>
      <c r="AF255" s="34">
        <v>1553.95</v>
      </c>
      <c r="AG255" s="34">
        <v>670.86</v>
      </c>
      <c r="AH255" s="34">
        <v>468.63</v>
      </c>
      <c r="AI255" s="34">
        <v>1635.1</v>
      </c>
      <c r="AJ255" s="34">
        <v>2200.4899999999998</v>
      </c>
      <c r="AK255" s="34">
        <v>2919.29</v>
      </c>
      <c r="AL255" s="34">
        <v>2733.07</v>
      </c>
      <c r="AM255" s="34">
        <v>3713.02</v>
      </c>
      <c r="AN255" s="34">
        <v>-184.83800000000301</v>
      </c>
    </row>
    <row r="256" spans="1:40">
      <c r="A256" s="99" t="s">
        <v>778</v>
      </c>
      <c r="B256" s="100">
        <v>10</v>
      </c>
      <c r="C256" s="99" t="s">
        <v>529</v>
      </c>
      <c r="D256" s="99" t="s">
        <v>779</v>
      </c>
      <c r="E256" s="34">
        <v>7784.39</v>
      </c>
      <c r="F256" s="34">
        <v>7840.08</v>
      </c>
      <c r="G256" s="34">
        <v>7953.18</v>
      </c>
      <c r="H256" s="34">
        <v>9368.83</v>
      </c>
      <c r="I256" s="34">
        <v>8582.2099999999991</v>
      </c>
      <c r="J256" s="34">
        <v>9228.1299999999992</v>
      </c>
      <c r="K256" s="34">
        <v>9758.58</v>
      </c>
      <c r="L256" s="34">
        <v>11066.65</v>
      </c>
      <c r="M256" s="34">
        <v>11249.27</v>
      </c>
      <c r="N256" s="34">
        <v>11596.75</v>
      </c>
      <c r="O256" s="34">
        <v>12365.47</v>
      </c>
      <c r="P256" s="34">
        <v>13289.1</v>
      </c>
      <c r="Q256" s="34">
        <v>13216.24</v>
      </c>
      <c r="R256" s="34">
        <v>12881.14</v>
      </c>
      <c r="S256" s="34">
        <v>13537.85</v>
      </c>
      <c r="T256" s="34">
        <v>13635.07</v>
      </c>
      <c r="U256" s="34">
        <v>12775.58</v>
      </c>
      <c r="V256" s="34">
        <v>12496.74</v>
      </c>
      <c r="W256" s="34">
        <v>10918.41</v>
      </c>
      <c r="X256" s="34">
        <v>10214.950000000001</v>
      </c>
      <c r="Y256" s="34">
        <v>8741.74</v>
      </c>
      <c r="Z256" s="34">
        <v>8317.81</v>
      </c>
      <c r="AA256" s="34">
        <v>7477.14</v>
      </c>
      <c r="AB256" s="34">
        <v>7396.34</v>
      </c>
      <c r="AC256" s="34">
        <v>6877.71</v>
      </c>
      <c r="AD256" s="34">
        <v>5988.87</v>
      </c>
      <c r="AE256" s="34">
        <v>5507.37</v>
      </c>
      <c r="AF256" s="34">
        <v>4252.1400000000003</v>
      </c>
      <c r="AG256" s="34">
        <v>4390.1499999999996</v>
      </c>
      <c r="AH256" s="34">
        <v>3005.75</v>
      </c>
      <c r="AI256" s="34">
        <v>3946.51</v>
      </c>
      <c r="AJ256" s="34">
        <v>2981.49</v>
      </c>
      <c r="AK256" s="34">
        <v>3947.98</v>
      </c>
      <c r="AL256" s="34">
        <v>3238.13</v>
      </c>
      <c r="AM256" s="34">
        <v>3343.87</v>
      </c>
      <c r="AN256" s="34">
        <v>4508.6166890756303</v>
      </c>
    </row>
    <row r="257" spans="1:40">
      <c r="A257" s="99" t="s">
        <v>780</v>
      </c>
      <c r="B257" s="100">
        <v>10</v>
      </c>
      <c r="C257" s="99" t="s">
        <v>529</v>
      </c>
      <c r="D257" s="99" t="s">
        <v>781</v>
      </c>
      <c r="E257" s="34">
        <v>10329.67</v>
      </c>
      <c r="F257" s="34">
        <v>9331.91</v>
      </c>
      <c r="G257" s="34">
        <v>9053.64</v>
      </c>
      <c r="H257" s="34">
        <v>8972.17</v>
      </c>
      <c r="I257" s="34">
        <v>9562.75</v>
      </c>
      <c r="J257" s="34">
        <v>8892.3700000000008</v>
      </c>
      <c r="K257" s="34">
        <v>10449.76</v>
      </c>
      <c r="L257" s="34">
        <v>10670.29</v>
      </c>
      <c r="M257" s="34">
        <v>10207.56</v>
      </c>
      <c r="N257" s="34">
        <v>9248.91</v>
      </c>
      <c r="O257" s="34">
        <v>8323.83</v>
      </c>
      <c r="P257" s="34">
        <v>8001.03</v>
      </c>
      <c r="Q257" s="34">
        <v>7687.42</v>
      </c>
      <c r="R257" s="34">
        <v>9219.89</v>
      </c>
      <c r="S257" s="34">
        <v>9130.82</v>
      </c>
      <c r="T257" s="34">
        <v>7759.21</v>
      </c>
      <c r="U257" s="34">
        <v>8537.83</v>
      </c>
      <c r="V257" s="34">
        <v>8527.7900000000009</v>
      </c>
      <c r="W257" s="34">
        <v>8016.8</v>
      </c>
      <c r="X257" s="34">
        <v>8593.34</v>
      </c>
      <c r="Y257" s="34">
        <v>8587.42</v>
      </c>
      <c r="Z257" s="34">
        <v>8480.67</v>
      </c>
      <c r="AA257" s="34">
        <v>10025.209999999999</v>
      </c>
      <c r="AB257" s="34">
        <v>9873.9699999999993</v>
      </c>
      <c r="AC257" s="34">
        <v>10212.07</v>
      </c>
      <c r="AD257" s="34">
        <v>10837.95</v>
      </c>
      <c r="AE257" s="34">
        <v>11375.05</v>
      </c>
      <c r="AF257" s="34">
        <v>11624.9</v>
      </c>
      <c r="AG257" s="34">
        <v>11592.12</v>
      </c>
      <c r="AH257" s="34">
        <v>11512.01</v>
      </c>
      <c r="AI257" s="34">
        <v>11658.14</v>
      </c>
      <c r="AJ257" s="34">
        <v>12044.24</v>
      </c>
      <c r="AK257" s="34">
        <v>11530</v>
      </c>
      <c r="AL257" s="34">
        <v>11358.52</v>
      </c>
      <c r="AM257" s="34">
        <v>11325.76</v>
      </c>
      <c r="AN257" s="34">
        <v>11129.600386554601</v>
      </c>
    </row>
    <row r="258" spans="1:40">
      <c r="A258" s="99" t="s">
        <v>782</v>
      </c>
      <c r="B258" s="100">
        <v>10</v>
      </c>
      <c r="C258" s="99" t="s">
        <v>529</v>
      </c>
      <c r="D258" s="99" t="s">
        <v>783</v>
      </c>
      <c r="E258" s="34">
        <v>6574.62</v>
      </c>
      <c r="F258" s="34">
        <v>6081.54</v>
      </c>
      <c r="G258" s="34">
        <v>6113.77</v>
      </c>
      <c r="H258" s="34">
        <v>5301.52</v>
      </c>
      <c r="I258" s="34">
        <v>5474.21</v>
      </c>
      <c r="J258" s="34">
        <v>5182.9399999999996</v>
      </c>
      <c r="K258" s="34">
        <v>4202.26</v>
      </c>
      <c r="L258" s="34">
        <v>4561.29</v>
      </c>
      <c r="M258" s="34">
        <v>3960.34</v>
      </c>
      <c r="N258" s="34">
        <v>3148.21</v>
      </c>
      <c r="O258" s="34">
        <v>4379.3100000000004</v>
      </c>
      <c r="P258" s="34">
        <v>3086.17</v>
      </c>
      <c r="Q258" s="34">
        <v>2621.5</v>
      </c>
      <c r="R258" s="34">
        <v>3520.58</v>
      </c>
      <c r="S258" s="34">
        <v>4335.53</v>
      </c>
      <c r="T258" s="34">
        <v>3669</v>
      </c>
      <c r="U258" s="34">
        <v>3841.95</v>
      </c>
      <c r="V258" s="34">
        <v>4529.4399999999996</v>
      </c>
      <c r="W258" s="34">
        <v>4586.53</v>
      </c>
      <c r="X258" s="34">
        <v>5239.6000000000004</v>
      </c>
      <c r="Y258" s="34">
        <v>5564.91</v>
      </c>
      <c r="Z258" s="34">
        <v>5518.21</v>
      </c>
      <c r="AA258" s="34">
        <v>5868.13</v>
      </c>
      <c r="AB258" s="34">
        <v>7483.79</v>
      </c>
      <c r="AC258" s="34">
        <v>7864.4</v>
      </c>
      <c r="AD258" s="34">
        <v>6879.32</v>
      </c>
      <c r="AE258" s="34">
        <v>6456.32</v>
      </c>
      <c r="AF258" s="34">
        <v>5917.55</v>
      </c>
      <c r="AG258" s="34">
        <v>6852.16</v>
      </c>
      <c r="AH258" s="34">
        <v>5868.36</v>
      </c>
      <c r="AI258" s="34">
        <v>5300.09</v>
      </c>
      <c r="AJ258" s="34">
        <v>5424.88</v>
      </c>
      <c r="AK258" s="34">
        <v>5296.28</v>
      </c>
      <c r="AL258" s="34">
        <v>5854.94</v>
      </c>
      <c r="AM258" s="34">
        <v>4342.3900000000003</v>
      </c>
      <c r="AN258" s="34">
        <v>5831.4320672268896</v>
      </c>
    </row>
    <row r="259" spans="1:40">
      <c r="A259" s="99" t="s">
        <v>784</v>
      </c>
      <c r="B259" s="100">
        <v>10</v>
      </c>
      <c r="C259" s="99" t="s">
        <v>529</v>
      </c>
      <c r="D259" s="99" t="s">
        <v>785</v>
      </c>
      <c r="E259" s="34">
        <v>3565.36</v>
      </c>
      <c r="F259" s="34">
        <v>3243.52</v>
      </c>
      <c r="G259" s="34">
        <v>2574.1999999999998</v>
      </c>
      <c r="H259" s="34">
        <v>2734.17</v>
      </c>
      <c r="I259" s="34">
        <v>1487.81</v>
      </c>
      <c r="J259" s="34">
        <v>2465.08</v>
      </c>
      <c r="K259" s="34">
        <v>1294.3800000000001</v>
      </c>
      <c r="L259" s="34">
        <v>679.23</v>
      </c>
      <c r="M259" s="34">
        <v>-493.91</v>
      </c>
      <c r="N259" s="34">
        <v>-230.61</v>
      </c>
      <c r="O259" s="34">
        <v>501.85</v>
      </c>
      <c r="P259" s="34">
        <v>-951.3</v>
      </c>
      <c r="Q259" s="34">
        <v>263.72000000000003</v>
      </c>
      <c r="R259" s="34">
        <v>-553.99</v>
      </c>
      <c r="S259" s="34">
        <v>-461.1</v>
      </c>
      <c r="T259" s="34">
        <v>-994.09</v>
      </c>
      <c r="U259" s="34">
        <v>161.07</v>
      </c>
      <c r="V259" s="34">
        <v>-1073.79</v>
      </c>
      <c r="W259" s="34">
        <v>-714.93</v>
      </c>
      <c r="X259" s="34">
        <v>-1084.5899999999999</v>
      </c>
      <c r="Y259" s="34">
        <v>-828.74</v>
      </c>
      <c r="Z259" s="34">
        <v>473.92</v>
      </c>
      <c r="AA259" s="34">
        <v>445.84</v>
      </c>
      <c r="AB259" s="34">
        <v>554.23</v>
      </c>
      <c r="AC259" s="34">
        <v>2316.67</v>
      </c>
      <c r="AD259" s="34">
        <v>2272.0500000000002</v>
      </c>
      <c r="AE259" s="34">
        <v>1980.63</v>
      </c>
      <c r="AF259" s="34">
        <v>3141.76</v>
      </c>
      <c r="AG259" s="34">
        <v>2373.81</v>
      </c>
      <c r="AH259" s="34">
        <v>3494.22</v>
      </c>
      <c r="AI259" s="34">
        <v>4982.46</v>
      </c>
      <c r="AJ259" s="34">
        <v>5127.32</v>
      </c>
      <c r="AK259" s="34">
        <v>5992.84</v>
      </c>
      <c r="AL259" s="34">
        <v>6433.98</v>
      </c>
      <c r="AM259" s="34">
        <v>7044.04</v>
      </c>
      <c r="AN259" s="34">
        <v>3459.0056302521002</v>
      </c>
    </row>
    <row r="260" spans="1:40">
      <c r="A260" s="99" t="s">
        <v>786</v>
      </c>
      <c r="B260" s="100">
        <v>10</v>
      </c>
      <c r="C260" s="99" t="s">
        <v>529</v>
      </c>
      <c r="D260" s="99" t="s">
        <v>787</v>
      </c>
      <c r="E260" s="34">
        <v>8001.87</v>
      </c>
      <c r="F260" s="34">
        <v>7506.53</v>
      </c>
      <c r="G260" s="34">
        <v>8202.09</v>
      </c>
      <c r="H260" s="34">
        <v>7242.55</v>
      </c>
      <c r="I260" s="34">
        <v>7366.68</v>
      </c>
      <c r="J260" s="34">
        <v>8797.3799999999992</v>
      </c>
      <c r="K260" s="34">
        <v>8368.32</v>
      </c>
      <c r="L260" s="34">
        <v>9304.61</v>
      </c>
      <c r="M260" s="34">
        <v>7900.34</v>
      </c>
      <c r="N260" s="34">
        <v>8140.56</v>
      </c>
      <c r="O260" s="34">
        <v>7521.64</v>
      </c>
      <c r="P260" s="34">
        <v>7002.99</v>
      </c>
      <c r="Q260" s="34">
        <v>7379.84</v>
      </c>
      <c r="R260" s="34">
        <v>8098.22</v>
      </c>
      <c r="S260" s="34">
        <v>7699.13</v>
      </c>
      <c r="T260" s="34">
        <v>6920.38</v>
      </c>
      <c r="U260" s="34">
        <v>7590.11</v>
      </c>
      <c r="V260" s="34">
        <v>6129.53</v>
      </c>
      <c r="W260" s="34">
        <v>5034.8500000000004</v>
      </c>
      <c r="X260" s="34">
        <v>4205.7</v>
      </c>
      <c r="Y260" s="34">
        <v>4105.2700000000004</v>
      </c>
      <c r="Z260" s="34">
        <v>3212.23</v>
      </c>
      <c r="AA260" s="34">
        <v>3322.6</v>
      </c>
      <c r="AB260" s="34">
        <v>3102.55</v>
      </c>
      <c r="AC260" s="34">
        <v>3705.98</v>
      </c>
      <c r="AD260" s="34">
        <v>3408.66</v>
      </c>
      <c r="AE260" s="34">
        <v>2986.67</v>
      </c>
      <c r="AF260" s="34">
        <v>2704.05</v>
      </c>
      <c r="AG260" s="34">
        <v>919.46</v>
      </c>
      <c r="AH260" s="34">
        <v>334.1</v>
      </c>
      <c r="AI260" s="34">
        <v>139.35</v>
      </c>
      <c r="AJ260" s="34">
        <v>-1502.39</v>
      </c>
      <c r="AK260" s="34">
        <v>-1722.89</v>
      </c>
      <c r="AL260" s="34">
        <v>-1054.53</v>
      </c>
      <c r="AM260" s="34">
        <v>-1019.83</v>
      </c>
      <c r="AN260" s="34">
        <v>-638.24309243692596</v>
      </c>
    </row>
    <row r="261" spans="1:40">
      <c r="A261" s="99" t="s">
        <v>788</v>
      </c>
      <c r="B261" s="100">
        <v>10</v>
      </c>
      <c r="C261" s="99" t="s">
        <v>529</v>
      </c>
      <c r="D261" s="99" t="s">
        <v>789</v>
      </c>
      <c r="E261" s="34">
        <v>7524.12</v>
      </c>
      <c r="F261" s="34">
        <v>8514.1299999999992</v>
      </c>
      <c r="G261" s="34">
        <v>8686.2000000000007</v>
      </c>
      <c r="H261" s="34">
        <v>9288.44</v>
      </c>
      <c r="I261" s="34">
        <v>8375.81</v>
      </c>
      <c r="J261" s="34">
        <v>8145.97</v>
      </c>
      <c r="K261" s="34">
        <v>8464.09</v>
      </c>
      <c r="L261" s="34">
        <v>7867.14</v>
      </c>
      <c r="M261" s="34">
        <v>9172.8700000000008</v>
      </c>
      <c r="N261" s="34">
        <v>8832.9</v>
      </c>
      <c r="O261" s="34">
        <v>9136.4</v>
      </c>
      <c r="P261" s="34">
        <v>8188.03</v>
      </c>
      <c r="Q261" s="34">
        <v>8858.41</v>
      </c>
      <c r="R261" s="34">
        <v>8551.35</v>
      </c>
      <c r="S261" s="34">
        <v>7371.68</v>
      </c>
      <c r="T261" s="34">
        <v>7664.72</v>
      </c>
      <c r="U261" s="34">
        <v>7448.13</v>
      </c>
      <c r="V261" s="34">
        <v>7758.7</v>
      </c>
      <c r="W261" s="34">
        <v>9039.99</v>
      </c>
      <c r="X261" s="34">
        <v>9079.15</v>
      </c>
      <c r="Y261" s="34">
        <v>8705.91</v>
      </c>
      <c r="Z261" s="34">
        <v>7292.17</v>
      </c>
      <c r="AA261" s="34">
        <v>5984.46</v>
      </c>
      <c r="AB261" s="34">
        <v>7762.64</v>
      </c>
      <c r="AC261" s="34">
        <v>6644.09</v>
      </c>
      <c r="AD261" s="34">
        <v>6731.07</v>
      </c>
      <c r="AE261" s="34">
        <v>6676.99</v>
      </c>
      <c r="AF261" s="34">
        <v>7318.31</v>
      </c>
      <c r="AG261" s="34">
        <v>6273.81</v>
      </c>
      <c r="AH261" s="34">
        <v>7857.64</v>
      </c>
      <c r="AI261" s="34">
        <v>7313.89</v>
      </c>
      <c r="AJ261" s="34">
        <v>5857.06</v>
      </c>
      <c r="AK261" s="34">
        <v>4635.59</v>
      </c>
      <c r="AL261" s="34">
        <v>4661.34</v>
      </c>
      <c r="AM261" s="34">
        <v>4473.6499999999996</v>
      </c>
      <c r="AN261" s="34">
        <v>5893.1880000000001</v>
      </c>
    </row>
    <row r="262" spans="1:40">
      <c r="A262" s="99" t="s">
        <v>790</v>
      </c>
      <c r="B262" s="100">
        <v>10</v>
      </c>
      <c r="C262" s="99" t="s">
        <v>529</v>
      </c>
      <c r="D262" s="99" t="s">
        <v>791</v>
      </c>
      <c r="E262" s="34">
        <v>6269.99</v>
      </c>
      <c r="F262" s="34">
        <v>6227.48</v>
      </c>
      <c r="G262" s="34">
        <v>6628.7</v>
      </c>
      <c r="H262" s="34">
        <v>6940.83</v>
      </c>
      <c r="I262" s="34">
        <v>6553.3</v>
      </c>
      <c r="J262" s="34">
        <v>6929.12</v>
      </c>
      <c r="K262" s="34">
        <v>6196.98</v>
      </c>
      <c r="L262" s="34">
        <v>6424.86</v>
      </c>
      <c r="M262" s="34">
        <v>5854.05</v>
      </c>
      <c r="N262" s="34">
        <v>6539.6</v>
      </c>
      <c r="O262" s="34">
        <v>7529.76</v>
      </c>
      <c r="P262" s="34">
        <v>8468.31</v>
      </c>
      <c r="Q262" s="34">
        <v>9003.26</v>
      </c>
      <c r="R262" s="34">
        <v>9800.34</v>
      </c>
      <c r="S262" s="34">
        <v>10841.41</v>
      </c>
      <c r="T262" s="34">
        <v>10406.42</v>
      </c>
      <c r="U262" s="34">
        <v>10979.63</v>
      </c>
      <c r="V262" s="34">
        <v>10880.92</v>
      </c>
      <c r="W262" s="34">
        <v>11041.39</v>
      </c>
      <c r="X262" s="34">
        <v>10739.46</v>
      </c>
      <c r="Y262" s="34">
        <v>9441.9599999999991</v>
      </c>
      <c r="Z262" s="34">
        <v>9810.34</v>
      </c>
      <c r="AA262" s="34">
        <v>9102.26</v>
      </c>
      <c r="AB262" s="34">
        <v>8363.68</v>
      </c>
      <c r="AC262" s="34">
        <v>7701.5</v>
      </c>
      <c r="AD262" s="34">
        <v>8107.54</v>
      </c>
      <c r="AE262" s="34">
        <v>8568.06</v>
      </c>
      <c r="AF262" s="34">
        <v>9335.3700000000008</v>
      </c>
      <c r="AG262" s="34">
        <v>9369.56</v>
      </c>
      <c r="AH262" s="34">
        <v>8481.65</v>
      </c>
      <c r="AI262" s="34">
        <v>9518.9500000000007</v>
      </c>
      <c r="AJ262" s="34">
        <v>10361.379999999999</v>
      </c>
      <c r="AK262" s="34">
        <v>10495.87</v>
      </c>
      <c r="AL262" s="34">
        <v>9805.85</v>
      </c>
      <c r="AM262" s="34">
        <v>11089.25</v>
      </c>
      <c r="AN262" s="34">
        <v>10701.463277310901</v>
      </c>
    </row>
    <row r="263" spans="1:40">
      <c r="A263" s="99" t="s">
        <v>792</v>
      </c>
      <c r="B263" s="100">
        <v>10</v>
      </c>
      <c r="C263" s="99" t="s">
        <v>529</v>
      </c>
      <c r="D263" s="99" t="s">
        <v>793</v>
      </c>
      <c r="E263" s="34">
        <v>4000.96</v>
      </c>
      <c r="F263" s="34">
        <v>3774.48</v>
      </c>
      <c r="G263" s="34">
        <v>5349.07</v>
      </c>
      <c r="H263" s="34">
        <v>5438.77</v>
      </c>
      <c r="I263" s="34">
        <v>6773.48</v>
      </c>
      <c r="J263" s="34">
        <v>7819.46</v>
      </c>
      <c r="K263" s="34">
        <v>8716.8799999999992</v>
      </c>
      <c r="L263" s="34">
        <v>9034.43</v>
      </c>
      <c r="M263" s="34">
        <v>9719.92</v>
      </c>
      <c r="N263" s="34">
        <v>8780.9599999999991</v>
      </c>
      <c r="O263" s="34">
        <v>7201.11</v>
      </c>
      <c r="P263" s="34">
        <v>7305.32</v>
      </c>
      <c r="Q263" s="34">
        <v>6954.2</v>
      </c>
      <c r="R263" s="34">
        <v>6544.94</v>
      </c>
      <c r="S263" s="34">
        <v>6500.22</v>
      </c>
      <c r="T263" s="34">
        <v>6621.91</v>
      </c>
      <c r="U263" s="34">
        <v>7440.95</v>
      </c>
      <c r="V263" s="34">
        <v>6133.58</v>
      </c>
      <c r="W263" s="34">
        <v>6239.56</v>
      </c>
      <c r="X263" s="34">
        <v>4442.3999999999996</v>
      </c>
      <c r="Y263" s="34">
        <v>4290.95</v>
      </c>
      <c r="Z263" s="34">
        <v>4391.6400000000003</v>
      </c>
      <c r="AA263" s="34">
        <v>3122.41</v>
      </c>
      <c r="AB263" s="34">
        <v>2862.03</v>
      </c>
      <c r="AC263" s="34">
        <v>3267.84</v>
      </c>
      <c r="AD263" s="34">
        <v>4572.01</v>
      </c>
      <c r="AE263" s="34">
        <v>4839.8599999999997</v>
      </c>
      <c r="AF263" s="34">
        <v>5142.71</v>
      </c>
      <c r="AG263" s="34">
        <v>5511.93</v>
      </c>
      <c r="AH263" s="34">
        <v>5779.02</v>
      </c>
      <c r="AI263" s="34">
        <v>6159</v>
      </c>
      <c r="AJ263" s="34">
        <v>6163.64</v>
      </c>
      <c r="AK263" s="34">
        <v>7590.48</v>
      </c>
      <c r="AL263" s="34">
        <v>8147.16</v>
      </c>
      <c r="AM263" s="34">
        <v>8671.44</v>
      </c>
      <c r="AN263" s="34">
        <v>5721.6813781512601</v>
      </c>
    </row>
    <row r="264" spans="1:40">
      <c r="A264" s="99" t="s">
        <v>794</v>
      </c>
      <c r="B264" s="100">
        <v>10</v>
      </c>
      <c r="C264" s="99" t="s">
        <v>529</v>
      </c>
      <c r="D264" s="99" t="s">
        <v>795</v>
      </c>
      <c r="E264" s="34">
        <v>12204.54</v>
      </c>
      <c r="F264" s="34">
        <v>11054.9</v>
      </c>
      <c r="G264" s="34">
        <v>9557.5400000000009</v>
      </c>
      <c r="H264" s="34">
        <v>8890.27</v>
      </c>
      <c r="I264" s="34">
        <v>8878.2900000000009</v>
      </c>
      <c r="J264" s="34">
        <v>9756.49</v>
      </c>
      <c r="K264" s="34">
        <v>10037.58</v>
      </c>
      <c r="L264" s="34">
        <v>8843.83</v>
      </c>
      <c r="M264" s="34">
        <v>8244.2099999999991</v>
      </c>
      <c r="N264" s="34">
        <v>6737.64</v>
      </c>
      <c r="O264" s="34">
        <v>6996.58</v>
      </c>
      <c r="P264" s="34">
        <v>7764.86</v>
      </c>
      <c r="Q264" s="34">
        <v>7633.51</v>
      </c>
      <c r="R264" s="34">
        <v>8973.31</v>
      </c>
      <c r="S264" s="34">
        <v>9286.01</v>
      </c>
      <c r="T264" s="34">
        <v>8789.76</v>
      </c>
      <c r="U264" s="34">
        <v>10102.83</v>
      </c>
      <c r="V264" s="34">
        <v>10049.120000000001</v>
      </c>
      <c r="W264" s="34">
        <v>9620.6</v>
      </c>
      <c r="X264" s="34">
        <v>10119.25</v>
      </c>
      <c r="Y264" s="34">
        <v>8496.2199999999993</v>
      </c>
      <c r="Z264" s="34">
        <v>9585.02</v>
      </c>
      <c r="AA264" s="34">
        <v>9314.8700000000008</v>
      </c>
      <c r="AB264" s="34">
        <v>7930.64</v>
      </c>
      <c r="AC264" s="34">
        <v>9045.6</v>
      </c>
      <c r="AD264" s="34">
        <v>8738.1</v>
      </c>
      <c r="AE264" s="34">
        <v>7689.32</v>
      </c>
      <c r="AF264" s="34">
        <v>9150.65</v>
      </c>
      <c r="AG264" s="34">
        <v>11016.37</v>
      </c>
      <c r="AH264" s="34">
        <v>11606.43</v>
      </c>
      <c r="AI264" s="34">
        <v>11272.56</v>
      </c>
      <c r="AJ264" s="34">
        <v>12340.82</v>
      </c>
      <c r="AK264" s="34">
        <v>11015.07</v>
      </c>
      <c r="AL264" s="34">
        <v>10956.83</v>
      </c>
      <c r="AM264" s="34">
        <v>9237.99</v>
      </c>
      <c r="AN264" s="34">
        <v>10072.1924033614</v>
      </c>
    </row>
    <row r="265" spans="1:40">
      <c r="A265" s="99" t="s">
        <v>796</v>
      </c>
      <c r="B265" s="100">
        <v>10</v>
      </c>
      <c r="C265" s="99" t="s">
        <v>529</v>
      </c>
      <c r="D265" s="99" t="s">
        <v>797</v>
      </c>
      <c r="E265" s="34">
        <v>7280.66</v>
      </c>
      <c r="F265" s="34">
        <v>9176.6200000000008</v>
      </c>
      <c r="G265" s="34">
        <v>8233.89</v>
      </c>
      <c r="H265" s="34">
        <v>8842.41</v>
      </c>
      <c r="I265" s="34">
        <v>9183.01</v>
      </c>
      <c r="J265" s="34">
        <v>8945.94</v>
      </c>
      <c r="K265" s="34">
        <v>8735.27</v>
      </c>
      <c r="L265" s="34">
        <v>7813.29</v>
      </c>
      <c r="M265" s="34">
        <v>8790.68</v>
      </c>
      <c r="N265" s="34">
        <v>9445.67</v>
      </c>
      <c r="O265" s="34">
        <v>10859.73</v>
      </c>
      <c r="P265" s="34">
        <v>12631.06</v>
      </c>
      <c r="Q265" s="34">
        <v>12473.88</v>
      </c>
      <c r="R265" s="34">
        <v>12373.15</v>
      </c>
      <c r="S265" s="34">
        <v>12422.5</v>
      </c>
      <c r="T265" s="34">
        <v>12586.82</v>
      </c>
      <c r="U265" s="34">
        <v>12898.9</v>
      </c>
      <c r="V265" s="34">
        <v>12190.38</v>
      </c>
      <c r="W265" s="34">
        <v>12754.23</v>
      </c>
      <c r="X265" s="34">
        <v>13793.05</v>
      </c>
      <c r="Y265" s="34">
        <v>13936.76</v>
      </c>
      <c r="Z265" s="34">
        <v>13746</v>
      </c>
      <c r="AA265" s="34">
        <v>13327.47</v>
      </c>
      <c r="AB265" s="34">
        <v>12672.96</v>
      </c>
      <c r="AC265" s="34">
        <v>12124.08</v>
      </c>
      <c r="AD265" s="34">
        <v>13027.14</v>
      </c>
      <c r="AE265" s="34">
        <v>13680.39</v>
      </c>
      <c r="AF265" s="34">
        <v>15197.29</v>
      </c>
      <c r="AG265" s="34">
        <v>13843.49</v>
      </c>
      <c r="AH265" s="34">
        <v>14524.18</v>
      </c>
      <c r="AI265" s="34">
        <v>14464.48</v>
      </c>
      <c r="AJ265" s="34">
        <v>15247.64</v>
      </c>
      <c r="AK265" s="34">
        <v>14439.28</v>
      </c>
      <c r="AL265" s="34">
        <v>15175.54</v>
      </c>
      <c r="AM265" s="34">
        <v>15062.7</v>
      </c>
      <c r="AN265" s="34">
        <v>15961.8177815126</v>
      </c>
    </row>
    <row r="266" spans="1:40">
      <c r="A266" s="99" t="s">
        <v>798</v>
      </c>
      <c r="B266" s="100">
        <v>10</v>
      </c>
      <c r="C266" s="99" t="s">
        <v>529</v>
      </c>
      <c r="D266" s="99" t="s">
        <v>799</v>
      </c>
      <c r="E266" s="34">
        <v>11864.3</v>
      </c>
      <c r="F266" s="34">
        <v>12888.57</v>
      </c>
      <c r="G266" s="34">
        <v>13150.6</v>
      </c>
      <c r="H266" s="34">
        <v>13065.74</v>
      </c>
      <c r="I266" s="34">
        <v>12369.31</v>
      </c>
      <c r="J266" s="34">
        <v>13296.61</v>
      </c>
      <c r="K266" s="34">
        <v>14245.65</v>
      </c>
      <c r="L266" s="34">
        <v>15572.84</v>
      </c>
      <c r="M266" s="34">
        <v>16039.11</v>
      </c>
      <c r="N266" s="34">
        <v>16119.24</v>
      </c>
      <c r="O266" s="34">
        <v>16562.55</v>
      </c>
      <c r="P266" s="34">
        <v>17642.2</v>
      </c>
      <c r="Q266" s="34">
        <v>16801.689999999999</v>
      </c>
      <c r="R266" s="34">
        <v>17129.89</v>
      </c>
      <c r="S266" s="34">
        <v>17431.91</v>
      </c>
      <c r="T266" s="34">
        <v>18705.54</v>
      </c>
      <c r="U266" s="34">
        <v>18087.64</v>
      </c>
      <c r="V266" s="34">
        <v>18456.75</v>
      </c>
      <c r="W266" s="34">
        <v>18225.66</v>
      </c>
      <c r="X266" s="34">
        <v>18236.32</v>
      </c>
      <c r="Y266" s="34">
        <v>17714.48</v>
      </c>
      <c r="Z266" s="34">
        <v>17573.61</v>
      </c>
      <c r="AA266" s="34">
        <v>16200.31</v>
      </c>
      <c r="AB266" s="34">
        <v>16755.39</v>
      </c>
      <c r="AC266" s="34">
        <v>16495.900000000001</v>
      </c>
      <c r="AD266" s="34">
        <v>17148.349999999999</v>
      </c>
      <c r="AE266" s="34">
        <v>17441.47</v>
      </c>
      <c r="AF266" s="34">
        <v>17435.82</v>
      </c>
      <c r="AG266" s="34">
        <v>17480.07</v>
      </c>
      <c r="AH266" s="34">
        <v>16915.509999999998</v>
      </c>
      <c r="AI266" s="34">
        <v>17762.259999999998</v>
      </c>
      <c r="AJ266" s="34">
        <v>17340.97</v>
      </c>
      <c r="AK266" s="34">
        <v>16172.32</v>
      </c>
      <c r="AL266" s="34">
        <v>16349.38</v>
      </c>
      <c r="AM266" s="34">
        <v>16566.77</v>
      </c>
      <c r="AN266" s="34">
        <v>18449.6117142857</v>
      </c>
    </row>
    <row r="267" spans="1:40">
      <c r="A267" s="99" t="s">
        <v>800</v>
      </c>
      <c r="B267" s="100">
        <v>10</v>
      </c>
      <c r="C267" s="99" t="s">
        <v>529</v>
      </c>
      <c r="D267" s="99" t="s">
        <v>801</v>
      </c>
      <c r="E267" s="34">
        <v>9012.6200000000008</v>
      </c>
      <c r="F267" s="34">
        <v>9414.9500000000007</v>
      </c>
      <c r="G267" s="34">
        <v>8190.32</v>
      </c>
      <c r="H267" s="34">
        <v>8017.69</v>
      </c>
      <c r="I267" s="34">
        <v>9095.2199999999993</v>
      </c>
      <c r="J267" s="34">
        <v>7363.7</v>
      </c>
      <c r="K267" s="34">
        <v>5682.54</v>
      </c>
      <c r="L267" s="34">
        <v>4730.1000000000004</v>
      </c>
      <c r="M267" s="34">
        <v>4468.29</v>
      </c>
      <c r="N267" s="34">
        <v>4826.6899999999996</v>
      </c>
      <c r="O267" s="34">
        <v>5751.45</v>
      </c>
      <c r="P267" s="34">
        <v>5925.13</v>
      </c>
      <c r="Q267" s="34">
        <v>6298.77</v>
      </c>
      <c r="R267" s="34">
        <v>6604.02</v>
      </c>
      <c r="S267" s="34">
        <v>6747.48</v>
      </c>
      <c r="T267" s="34">
        <v>6367.85</v>
      </c>
      <c r="U267" s="34">
        <v>5889.3</v>
      </c>
      <c r="V267" s="34">
        <v>6087.09</v>
      </c>
      <c r="W267" s="34">
        <v>5724.64</v>
      </c>
      <c r="X267" s="34">
        <v>6834.25</v>
      </c>
      <c r="Y267" s="34">
        <v>6243.43</v>
      </c>
      <c r="Z267" s="34">
        <v>5886.72</v>
      </c>
      <c r="AA267" s="34">
        <v>6043.62</v>
      </c>
      <c r="AB267" s="34">
        <v>7321.57</v>
      </c>
      <c r="AC267" s="34">
        <v>8040.14</v>
      </c>
      <c r="AD267" s="34">
        <v>7304.57</v>
      </c>
      <c r="AE267" s="34">
        <v>7945.24</v>
      </c>
      <c r="AF267" s="34">
        <v>8295.68</v>
      </c>
      <c r="AG267" s="34">
        <v>7567.29</v>
      </c>
      <c r="AH267" s="34">
        <v>7478.42</v>
      </c>
      <c r="AI267" s="34">
        <v>6882.73</v>
      </c>
      <c r="AJ267" s="34">
        <v>7119.87</v>
      </c>
      <c r="AK267" s="34">
        <v>7655.54</v>
      </c>
      <c r="AL267" s="34">
        <v>7695.49</v>
      </c>
      <c r="AM267" s="34">
        <v>7852.51</v>
      </c>
      <c r="AN267" s="34">
        <v>7085.0683529411799</v>
      </c>
    </row>
    <row r="268" spans="1:40">
      <c r="A268" s="99" t="s">
        <v>802</v>
      </c>
      <c r="B268" s="100">
        <v>10</v>
      </c>
      <c r="C268" s="99" t="s">
        <v>529</v>
      </c>
      <c r="D268" s="99" t="s">
        <v>803</v>
      </c>
      <c r="E268" s="34">
        <v>1403</v>
      </c>
      <c r="F268" s="34">
        <v>781.93</v>
      </c>
      <c r="G268" s="34">
        <v>-52.25</v>
      </c>
      <c r="H268" s="34">
        <v>1230.01</v>
      </c>
      <c r="I268" s="34">
        <v>-25.55</v>
      </c>
      <c r="J268" s="34">
        <v>1511.04</v>
      </c>
      <c r="K268" s="34">
        <v>500.93</v>
      </c>
      <c r="L268" s="34">
        <v>-101.7</v>
      </c>
      <c r="M268" s="34">
        <v>-1380.5</v>
      </c>
      <c r="N268" s="34">
        <v>-1144.19</v>
      </c>
      <c r="O268" s="34">
        <v>-717.65</v>
      </c>
      <c r="P268" s="34">
        <v>-942.72</v>
      </c>
      <c r="Q268" s="34">
        <v>-1022.17</v>
      </c>
      <c r="R268" s="34">
        <v>-1840.56</v>
      </c>
      <c r="S268" s="34">
        <v>-366.96</v>
      </c>
      <c r="T268" s="34">
        <v>-462.58</v>
      </c>
      <c r="U268" s="34">
        <v>-806.95</v>
      </c>
      <c r="V268" s="34">
        <v>830.66</v>
      </c>
      <c r="W268" s="34">
        <v>2289.9899999999998</v>
      </c>
      <c r="X268" s="34">
        <v>2314.64</v>
      </c>
      <c r="Y268" s="34">
        <v>3785.1</v>
      </c>
      <c r="Z268" s="34">
        <v>4692.84</v>
      </c>
      <c r="AA268" s="34">
        <v>3404.82</v>
      </c>
      <c r="AB268" s="34">
        <v>3145.13</v>
      </c>
      <c r="AC268" s="34">
        <v>2691.72</v>
      </c>
      <c r="AD268" s="34">
        <v>3821.11</v>
      </c>
      <c r="AE268" s="34">
        <v>4831.1000000000004</v>
      </c>
      <c r="AF268" s="34">
        <v>4313.78</v>
      </c>
      <c r="AG268" s="34">
        <v>3974.21</v>
      </c>
      <c r="AH268" s="34">
        <v>3598.49</v>
      </c>
      <c r="AI268" s="34">
        <v>3536.83</v>
      </c>
      <c r="AJ268" s="34">
        <v>2827.33</v>
      </c>
      <c r="AK268" s="34">
        <v>1860.28</v>
      </c>
      <c r="AL268" s="34">
        <v>1358.05</v>
      </c>
      <c r="AM268" s="34">
        <v>1349.09</v>
      </c>
      <c r="AN268" s="34">
        <v>3612.78521008403</v>
      </c>
    </row>
    <row r="269" spans="1:40">
      <c r="A269" s="99" t="s">
        <v>804</v>
      </c>
      <c r="B269" s="100">
        <v>10</v>
      </c>
      <c r="C269" s="99" t="s">
        <v>529</v>
      </c>
      <c r="D269" s="99" t="s">
        <v>805</v>
      </c>
      <c r="E269" s="34">
        <v>9032.14</v>
      </c>
      <c r="F269" s="34">
        <v>9285.73</v>
      </c>
      <c r="G269" s="34">
        <v>10731.44</v>
      </c>
      <c r="H269" s="34">
        <v>11193.31</v>
      </c>
      <c r="I269" s="34">
        <v>11549.46</v>
      </c>
      <c r="J269" s="34">
        <v>11545.52</v>
      </c>
      <c r="K269" s="34">
        <v>10036.14</v>
      </c>
      <c r="L269" s="34">
        <v>11905.32</v>
      </c>
      <c r="M269" s="34">
        <v>12182.13</v>
      </c>
      <c r="N269" s="34">
        <v>12456.37</v>
      </c>
      <c r="O269" s="34">
        <v>13198.68</v>
      </c>
      <c r="P269" s="34">
        <v>11974.51</v>
      </c>
      <c r="Q269" s="34">
        <v>13588.69</v>
      </c>
      <c r="R269" s="34">
        <v>14237.2</v>
      </c>
      <c r="S269" s="34">
        <v>14662.63</v>
      </c>
      <c r="T269" s="34">
        <v>13271.89</v>
      </c>
      <c r="U269" s="34">
        <v>12967.69</v>
      </c>
      <c r="V269" s="34">
        <v>13164.16</v>
      </c>
      <c r="W269" s="34">
        <v>14109.45</v>
      </c>
      <c r="X269" s="34">
        <v>14063.3</v>
      </c>
      <c r="Y269" s="34">
        <v>13241.5</v>
      </c>
      <c r="Z269" s="34">
        <v>13229.48</v>
      </c>
      <c r="AA269" s="34">
        <v>13430.79</v>
      </c>
      <c r="AB269" s="34">
        <v>13815.42</v>
      </c>
      <c r="AC269" s="34">
        <v>12577.64</v>
      </c>
      <c r="AD269" s="34">
        <v>13557.73</v>
      </c>
      <c r="AE269" s="34">
        <v>13964.87</v>
      </c>
      <c r="AF269" s="34">
        <v>13081.45</v>
      </c>
      <c r="AG269" s="34">
        <v>11398.02</v>
      </c>
      <c r="AH269" s="34">
        <v>13009.2</v>
      </c>
      <c r="AI269" s="34">
        <v>13899.02</v>
      </c>
      <c r="AJ269" s="34">
        <v>13840.58</v>
      </c>
      <c r="AK269" s="34">
        <v>14504.26</v>
      </c>
      <c r="AL269" s="34">
        <v>15244.13</v>
      </c>
      <c r="AM269" s="34">
        <v>16657.55</v>
      </c>
      <c r="AN269" s="34">
        <v>14985.4151260504</v>
      </c>
    </row>
    <row r="270" spans="1:40">
      <c r="A270" s="99" t="s">
        <v>806</v>
      </c>
      <c r="B270" s="100">
        <v>10</v>
      </c>
      <c r="C270" s="99" t="s">
        <v>529</v>
      </c>
      <c r="D270" s="99" t="s">
        <v>807</v>
      </c>
      <c r="E270" s="34">
        <v>6616.21</v>
      </c>
      <c r="F270" s="34">
        <v>6326.26</v>
      </c>
      <c r="G270" s="34">
        <v>7036.51</v>
      </c>
      <c r="H270" s="34">
        <v>7732.56</v>
      </c>
      <c r="I270" s="34">
        <v>6009.49</v>
      </c>
      <c r="J270" s="34">
        <v>6621.26</v>
      </c>
      <c r="K270" s="34">
        <v>6850.46</v>
      </c>
      <c r="L270" s="34">
        <v>5653.95</v>
      </c>
      <c r="M270" s="34">
        <v>5071.71</v>
      </c>
      <c r="N270" s="34">
        <v>3968.05</v>
      </c>
      <c r="O270" s="34">
        <v>4993.93</v>
      </c>
      <c r="P270" s="34">
        <v>5736.17</v>
      </c>
      <c r="Q270" s="34">
        <v>4785.24</v>
      </c>
      <c r="R270" s="34">
        <v>5075.49</v>
      </c>
      <c r="S270" s="34">
        <v>5813.3</v>
      </c>
      <c r="T270" s="34">
        <v>5461.96</v>
      </c>
      <c r="U270" s="34">
        <v>4091.43</v>
      </c>
      <c r="V270" s="34">
        <v>5781.08</v>
      </c>
      <c r="W270" s="34">
        <v>7488.94</v>
      </c>
      <c r="X270" s="34">
        <v>6868.95</v>
      </c>
      <c r="Y270" s="34">
        <v>7400.73</v>
      </c>
      <c r="Z270" s="34">
        <v>7240.98</v>
      </c>
      <c r="AA270" s="34">
        <v>8071.33</v>
      </c>
      <c r="AB270" s="34">
        <v>9167.9500000000007</v>
      </c>
      <c r="AC270" s="34">
        <v>9097.86</v>
      </c>
      <c r="AD270" s="34">
        <v>9053.58</v>
      </c>
      <c r="AE270" s="34">
        <v>10623.99</v>
      </c>
      <c r="AF270" s="34">
        <v>10841.24</v>
      </c>
      <c r="AG270" s="34">
        <v>10975.08</v>
      </c>
      <c r="AH270" s="34">
        <v>11633.65</v>
      </c>
      <c r="AI270" s="34">
        <v>12046.99</v>
      </c>
      <c r="AJ270" s="34">
        <v>12384.97</v>
      </c>
      <c r="AK270" s="34">
        <v>12613.98</v>
      </c>
      <c r="AL270" s="34">
        <v>11410.9</v>
      </c>
      <c r="AM270" s="34">
        <v>10953.85</v>
      </c>
      <c r="AN270" s="34">
        <v>11366.264470588199</v>
      </c>
    </row>
    <row r="271" spans="1:40">
      <c r="A271" s="99" t="s">
        <v>808</v>
      </c>
      <c r="B271" s="100">
        <v>10</v>
      </c>
      <c r="C271" s="99" t="s">
        <v>529</v>
      </c>
      <c r="D271" s="99" t="s">
        <v>809</v>
      </c>
      <c r="E271" s="34">
        <v>8270.73</v>
      </c>
      <c r="F271" s="34">
        <v>7998.29</v>
      </c>
      <c r="G271" s="34">
        <v>7529.62</v>
      </c>
      <c r="H271" s="34">
        <v>9127.5499999999993</v>
      </c>
      <c r="I271" s="34">
        <v>8177.51</v>
      </c>
      <c r="J271" s="34">
        <v>9330.27</v>
      </c>
      <c r="K271" s="34">
        <v>8245.48</v>
      </c>
      <c r="L271" s="34">
        <v>8117.67</v>
      </c>
      <c r="M271" s="34">
        <v>6857.92</v>
      </c>
      <c r="N271" s="34">
        <v>7289.57</v>
      </c>
      <c r="O271" s="34">
        <v>9028.92</v>
      </c>
      <c r="P271" s="34">
        <v>8501.66</v>
      </c>
      <c r="Q271" s="34">
        <v>9493.43</v>
      </c>
      <c r="R271" s="34">
        <v>10965.23</v>
      </c>
      <c r="S271" s="34">
        <v>10873.49</v>
      </c>
      <c r="T271" s="34">
        <v>12012.78</v>
      </c>
      <c r="U271" s="34">
        <v>12260.2</v>
      </c>
      <c r="V271" s="34">
        <v>13483.94</v>
      </c>
      <c r="W271" s="34">
        <v>13403.93</v>
      </c>
      <c r="X271" s="34">
        <v>13961.59</v>
      </c>
      <c r="Y271" s="34">
        <v>13410.97</v>
      </c>
      <c r="Z271" s="34">
        <v>13802.86</v>
      </c>
      <c r="AA271" s="34">
        <v>13819.03</v>
      </c>
      <c r="AB271" s="34">
        <v>14222.69</v>
      </c>
      <c r="AC271" s="34">
        <v>14624.94</v>
      </c>
      <c r="AD271" s="34">
        <v>15330.35</v>
      </c>
      <c r="AE271" s="34">
        <v>17218.29</v>
      </c>
      <c r="AF271" s="34">
        <v>15499.23</v>
      </c>
      <c r="AG271" s="34">
        <v>14823.99</v>
      </c>
      <c r="AH271" s="34">
        <v>15184.14</v>
      </c>
      <c r="AI271" s="34">
        <v>14388.42</v>
      </c>
      <c r="AJ271" s="34">
        <v>14993.22</v>
      </c>
      <c r="AK271" s="34">
        <v>15222.03</v>
      </c>
      <c r="AL271" s="34">
        <v>15669.47</v>
      </c>
      <c r="AM271" s="34">
        <v>16100.4</v>
      </c>
      <c r="AN271" s="34">
        <v>17157.523042016801</v>
      </c>
    </row>
    <row r="272" spans="1:40">
      <c r="A272" s="99" t="s">
        <v>810</v>
      </c>
      <c r="B272" s="100">
        <v>10</v>
      </c>
      <c r="C272" s="99" t="s">
        <v>529</v>
      </c>
      <c r="D272" s="99" t="s">
        <v>811</v>
      </c>
      <c r="E272" s="34">
        <v>8325.19</v>
      </c>
      <c r="F272" s="34">
        <v>8401.7000000000007</v>
      </c>
      <c r="G272" s="34">
        <v>8948.4500000000007</v>
      </c>
      <c r="H272" s="34">
        <v>8025.4</v>
      </c>
      <c r="I272" s="34">
        <v>6675.63</v>
      </c>
      <c r="J272" s="34">
        <v>8471.52</v>
      </c>
      <c r="K272" s="34">
        <v>8603.35</v>
      </c>
      <c r="L272" s="34">
        <v>7752.14</v>
      </c>
      <c r="M272" s="34">
        <v>9503.69</v>
      </c>
      <c r="N272" s="34">
        <v>9833.52</v>
      </c>
      <c r="O272" s="34">
        <v>9412.18</v>
      </c>
      <c r="P272" s="34">
        <v>9150.74</v>
      </c>
      <c r="Q272" s="34">
        <v>9533.35</v>
      </c>
      <c r="R272" s="34">
        <v>9401.64</v>
      </c>
      <c r="S272" s="34">
        <v>8230.2099999999991</v>
      </c>
      <c r="T272" s="34">
        <v>9732.67</v>
      </c>
      <c r="U272" s="34">
        <v>10227.82</v>
      </c>
      <c r="V272" s="34">
        <v>10736.77</v>
      </c>
      <c r="W272" s="34">
        <v>10600.97</v>
      </c>
      <c r="X272" s="34">
        <v>10860.54</v>
      </c>
      <c r="Y272" s="34">
        <v>10960.31</v>
      </c>
      <c r="Z272" s="34">
        <v>10457.94</v>
      </c>
      <c r="AA272" s="34">
        <v>10228.790000000001</v>
      </c>
      <c r="AB272" s="34">
        <v>11181.5</v>
      </c>
      <c r="AC272" s="34">
        <v>10190.549999999999</v>
      </c>
      <c r="AD272" s="34">
        <v>11902.85</v>
      </c>
      <c r="AE272" s="34">
        <v>11562.87</v>
      </c>
      <c r="AF272" s="34">
        <v>13271.83</v>
      </c>
      <c r="AG272" s="34">
        <v>15179.14</v>
      </c>
      <c r="AH272" s="34">
        <v>13514.5</v>
      </c>
      <c r="AI272" s="34">
        <v>13514.49</v>
      </c>
      <c r="AJ272" s="34">
        <v>13261</v>
      </c>
      <c r="AK272" s="34">
        <v>14605.17</v>
      </c>
      <c r="AL272" s="34">
        <v>13852.1</v>
      </c>
      <c r="AM272" s="34">
        <v>13288.76</v>
      </c>
      <c r="AN272" s="34">
        <v>13972.3986890756</v>
      </c>
    </row>
    <row r="273" spans="1:40">
      <c r="A273" s="99" t="s">
        <v>812</v>
      </c>
      <c r="B273" s="100">
        <v>10</v>
      </c>
      <c r="C273" s="99" t="s">
        <v>529</v>
      </c>
      <c r="D273" s="99" t="s">
        <v>813</v>
      </c>
      <c r="E273" s="34">
        <v>909.33</v>
      </c>
      <c r="F273" s="34">
        <v>898.86</v>
      </c>
      <c r="G273" s="34">
        <v>2313.8200000000002</v>
      </c>
      <c r="H273" s="34">
        <v>2743.28</v>
      </c>
      <c r="I273" s="34">
        <v>3359.94</v>
      </c>
      <c r="J273" s="34">
        <v>4822.1899999999996</v>
      </c>
      <c r="K273" s="34">
        <v>5386.74</v>
      </c>
      <c r="L273" s="34">
        <v>4807.72</v>
      </c>
      <c r="M273" s="34">
        <v>4943.05</v>
      </c>
      <c r="N273" s="34">
        <v>5716.6</v>
      </c>
      <c r="O273" s="34">
        <v>6527.55</v>
      </c>
      <c r="P273" s="34">
        <v>5706.96</v>
      </c>
      <c r="Q273" s="34">
        <v>5248.89</v>
      </c>
      <c r="R273" s="34">
        <v>6463.85</v>
      </c>
      <c r="S273" s="34">
        <v>5050.6400000000003</v>
      </c>
      <c r="T273" s="34">
        <v>6382.53</v>
      </c>
      <c r="U273" s="34">
        <v>7610.64</v>
      </c>
      <c r="V273" s="34">
        <v>8502.2199999999993</v>
      </c>
      <c r="W273" s="34">
        <v>6686.08</v>
      </c>
      <c r="X273" s="34">
        <v>8238.16</v>
      </c>
      <c r="Y273" s="34">
        <v>8005.5</v>
      </c>
      <c r="Z273" s="34">
        <v>7695.15</v>
      </c>
      <c r="AA273" s="34">
        <v>6731.23</v>
      </c>
      <c r="AB273" s="34">
        <v>5844</v>
      </c>
      <c r="AC273" s="34">
        <v>5850.47</v>
      </c>
      <c r="AD273" s="34">
        <v>6924.15</v>
      </c>
      <c r="AE273" s="34">
        <v>6984.72</v>
      </c>
      <c r="AF273" s="34">
        <v>7469.5</v>
      </c>
      <c r="AG273" s="34">
        <v>9364.31</v>
      </c>
      <c r="AH273" s="34">
        <v>8975.43</v>
      </c>
      <c r="AI273" s="34">
        <v>9543.58</v>
      </c>
      <c r="AJ273" s="34">
        <v>9368.09</v>
      </c>
      <c r="AK273" s="34">
        <v>9734.8700000000008</v>
      </c>
      <c r="AL273" s="34">
        <v>9183.25</v>
      </c>
      <c r="AM273" s="34">
        <v>9313.2900000000009</v>
      </c>
      <c r="AN273" s="34">
        <v>10051.705310924401</v>
      </c>
    </row>
    <row r="274" spans="1:40">
      <c r="A274" s="99" t="s">
        <v>814</v>
      </c>
      <c r="B274" s="100">
        <v>10</v>
      </c>
      <c r="C274" s="99" t="s">
        <v>529</v>
      </c>
      <c r="D274" s="99" t="s">
        <v>815</v>
      </c>
      <c r="E274" s="34">
        <v>7869.17</v>
      </c>
      <c r="F274" s="34">
        <v>6958.55</v>
      </c>
      <c r="G274" s="34">
        <v>8174.26</v>
      </c>
      <c r="H274" s="34">
        <v>8211.2999999999993</v>
      </c>
      <c r="I274" s="34">
        <v>7576.18</v>
      </c>
      <c r="J274" s="34">
        <v>8224.1200000000008</v>
      </c>
      <c r="K274" s="34">
        <v>7540.94</v>
      </c>
      <c r="L274" s="34">
        <v>7172.95</v>
      </c>
      <c r="M274" s="34">
        <v>8643.7800000000007</v>
      </c>
      <c r="N274" s="34">
        <v>8448.8700000000008</v>
      </c>
      <c r="O274" s="34">
        <v>7836.69</v>
      </c>
      <c r="P274" s="34">
        <v>7163.25</v>
      </c>
      <c r="Q274" s="34">
        <v>8207.14</v>
      </c>
      <c r="R274" s="34">
        <v>8451.0499999999993</v>
      </c>
      <c r="S274" s="34">
        <v>8989.4699999999993</v>
      </c>
      <c r="T274" s="34">
        <v>7525.36</v>
      </c>
      <c r="U274" s="34">
        <v>8868.33</v>
      </c>
      <c r="V274" s="34">
        <v>7410.61</v>
      </c>
      <c r="W274" s="34">
        <v>8400.02</v>
      </c>
      <c r="X274" s="34">
        <v>9818.1200000000008</v>
      </c>
      <c r="Y274" s="34">
        <v>10647.28</v>
      </c>
      <c r="Z274" s="34">
        <v>9886.0300000000007</v>
      </c>
      <c r="AA274" s="34">
        <v>8723.32</v>
      </c>
      <c r="AB274" s="34">
        <v>7333.47</v>
      </c>
      <c r="AC274" s="34">
        <v>7880.42</v>
      </c>
      <c r="AD274" s="34">
        <v>6563.11</v>
      </c>
      <c r="AE274" s="34">
        <v>6439.78</v>
      </c>
      <c r="AF274" s="34">
        <v>5552.1</v>
      </c>
      <c r="AG274" s="34">
        <v>6709.15</v>
      </c>
      <c r="AH274" s="34">
        <v>7487.67</v>
      </c>
      <c r="AI274" s="34">
        <v>8325.2199999999993</v>
      </c>
      <c r="AJ274" s="34">
        <v>7614.45</v>
      </c>
      <c r="AK274" s="34">
        <v>6474.93</v>
      </c>
      <c r="AL274" s="34">
        <v>5509.33</v>
      </c>
      <c r="AM274" s="34">
        <v>4594.95</v>
      </c>
      <c r="AN274" s="34">
        <v>6976.3431596638702</v>
      </c>
    </row>
    <row r="275" spans="1:40">
      <c r="A275" s="99" t="s">
        <v>816</v>
      </c>
      <c r="B275" s="100">
        <v>10</v>
      </c>
      <c r="C275" s="99" t="s">
        <v>529</v>
      </c>
      <c r="D275" s="99" t="s">
        <v>817</v>
      </c>
      <c r="E275" s="34">
        <v>1685.13</v>
      </c>
      <c r="F275" s="34">
        <v>848.29</v>
      </c>
      <c r="G275" s="34">
        <v>2456.9699999999998</v>
      </c>
      <c r="H275" s="34">
        <v>2388.83</v>
      </c>
      <c r="I275" s="34">
        <v>1943.73</v>
      </c>
      <c r="J275" s="34">
        <v>2350.9499999999998</v>
      </c>
      <c r="K275" s="34">
        <v>1681.33</v>
      </c>
      <c r="L275" s="34">
        <v>1249.8599999999999</v>
      </c>
      <c r="M275" s="34">
        <v>637.96</v>
      </c>
      <c r="N275" s="34">
        <v>531.44000000000005</v>
      </c>
      <c r="O275" s="34">
        <v>1221.21</v>
      </c>
      <c r="P275" s="34">
        <v>906.4</v>
      </c>
      <c r="Q275" s="34">
        <v>677.81</v>
      </c>
      <c r="R275" s="34">
        <v>1703.29</v>
      </c>
      <c r="S275" s="34">
        <v>2393.59</v>
      </c>
      <c r="T275" s="34">
        <v>2699.95</v>
      </c>
      <c r="U275" s="34">
        <v>2355.6799999999998</v>
      </c>
      <c r="V275" s="34">
        <v>1973.95</v>
      </c>
      <c r="W275" s="34">
        <v>3370.31</v>
      </c>
      <c r="X275" s="34">
        <v>3476.98</v>
      </c>
      <c r="Y275" s="34">
        <v>3575.43</v>
      </c>
      <c r="Z275" s="34">
        <v>3495.17</v>
      </c>
      <c r="AA275" s="34">
        <v>2735.88</v>
      </c>
      <c r="AB275" s="34">
        <v>2575.63</v>
      </c>
      <c r="AC275" s="34">
        <v>2070.46</v>
      </c>
      <c r="AD275" s="34">
        <v>1600.48</v>
      </c>
      <c r="AE275" s="34">
        <v>1086.3399999999999</v>
      </c>
      <c r="AF275" s="34">
        <v>1034.05</v>
      </c>
      <c r="AG275" s="34">
        <v>2049.66</v>
      </c>
      <c r="AH275" s="34">
        <v>2004.37</v>
      </c>
      <c r="AI275" s="34">
        <v>1499.41</v>
      </c>
      <c r="AJ275" s="34">
        <v>1304.21</v>
      </c>
      <c r="AK275" s="34">
        <v>1119.44</v>
      </c>
      <c r="AL275" s="34">
        <v>680.09</v>
      </c>
      <c r="AM275" s="34">
        <v>91.52</v>
      </c>
      <c r="AN275" s="34">
        <v>1707.9547563025201</v>
      </c>
    </row>
    <row r="276" spans="1:40">
      <c r="A276" s="99" t="s">
        <v>818</v>
      </c>
      <c r="B276" s="100">
        <v>10</v>
      </c>
      <c r="C276" s="99" t="s">
        <v>529</v>
      </c>
      <c r="D276" s="99" t="s">
        <v>466</v>
      </c>
      <c r="E276" s="34">
        <v>99.58</v>
      </c>
      <c r="F276" s="34">
        <v>809.85</v>
      </c>
      <c r="G276" s="34">
        <v>1158.3800000000001</v>
      </c>
      <c r="H276" s="34">
        <v>118</v>
      </c>
      <c r="I276" s="34">
        <v>1548.11</v>
      </c>
      <c r="J276" s="34">
        <v>896.73</v>
      </c>
      <c r="K276" s="34">
        <v>1531.33</v>
      </c>
      <c r="L276" s="34">
        <v>2460.8200000000002</v>
      </c>
      <c r="M276" s="34">
        <v>2377.65</v>
      </c>
      <c r="N276" s="34">
        <v>2241.11</v>
      </c>
      <c r="O276" s="34">
        <v>2616.2600000000002</v>
      </c>
      <c r="P276" s="34">
        <v>2522.75</v>
      </c>
      <c r="Q276" s="34">
        <v>1333.53</v>
      </c>
      <c r="R276" s="34">
        <v>950.43</v>
      </c>
      <c r="S276" s="34">
        <v>455.64</v>
      </c>
      <c r="T276" s="34">
        <v>357.26</v>
      </c>
      <c r="U276" s="34">
        <v>603.91999999999996</v>
      </c>
      <c r="V276" s="34">
        <v>179.8</v>
      </c>
      <c r="W276" s="34">
        <v>247.52</v>
      </c>
      <c r="X276" s="34">
        <v>162.62</v>
      </c>
      <c r="Y276" s="34">
        <v>-368.62</v>
      </c>
      <c r="Z276" s="34">
        <v>-187.14</v>
      </c>
      <c r="AA276" s="34">
        <v>137.97</v>
      </c>
      <c r="AB276" s="34">
        <v>778.29</v>
      </c>
      <c r="AC276" s="34">
        <v>741.48</v>
      </c>
      <c r="AD276" s="34">
        <v>1124.53</v>
      </c>
      <c r="AE276" s="34">
        <v>2327.94</v>
      </c>
      <c r="AF276" s="34">
        <v>902.24</v>
      </c>
      <c r="AG276" s="34">
        <v>537.89</v>
      </c>
      <c r="AH276" s="34">
        <v>989.95</v>
      </c>
      <c r="AI276" s="34">
        <v>104.57</v>
      </c>
      <c r="AJ276" s="34">
        <v>-620.42999999999995</v>
      </c>
      <c r="AK276" s="34">
        <v>-838.69</v>
      </c>
      <c r="AL276" s="34">
        <v>-322.83</v>
      </c>
      <c r="AM276" s="34">
        <v>490.33</v>
      </c>
      <c r="AN276" s="34">
        <v>94.139596638654197</v>
      </c>
    </row>
    <row r="277" spans="1:40">
      <c r="A277" s="99" t="s">
        <v>819</v>
      </c>
      <c r="B277" s="100">
        <v>10</v>
      </c>
      <c r="C277" s="99" t="s">
        <v>529</v>
      </c>
      <c r="D277" s="99" t="s">
        <v>820</v>
      </c>
      <c r="E277" s="34">
        <v>12092.73</v>
      </c>
      <c r="F277" s="34">
        <v>12485.24</v>
      </c>
      <c r="G277" s="34">
        <v>12440.44</v>
      </c>
      <c r="H277" s="34">
        <v>13559.41</v>
      </c>
      <c r="I277" s="34">
        <v>12705.17</v>
      </c>
      <c r="J277" s="34">
        <v>12012.69</v>
      </c>
      <c r="K277" s="34">
        <v>10707.36</v>
      </c>
      <c r="L277" s="34">
        <v>10419.32</v>
      </c>
      <c r="M277" s="34">
        <v>11516.91</v>
      </c>
      <c r="N277" s="34">
        <v>11414.81</v>
      </c>
      <c r="O277" s="34">
        <v>12001.64</v>
      </c>
      <c r="P277" s="34">
        <v>12332.19</v>
      </c>
      <c r="Q277" s="34">
        <v>12431.18</v>
      </c>
      <c r="R277" s="34">
        <v>11494.15</v>
      </c>
      <c r="S277" s="34">
        <v>12323.61</v>
      </c>
      <c r="T277" s="34">
        <v>12666.25</v>
      </c>
      <c r="U277" s="34">
        <v>11425.84</v>
      </c>
      <c r="V277" s="34">
        <v>10404.870000000001</v>
      </c>
      <c r="W277" s="34">
        <v>9597.7199999999993</v>
      </c>
      <c r="X277" s="34">
        <v>8674.32</v>
      </c>
      <c r="Y277" s="34">
        <v>8588.16</v>
      </c>
      <c r="Z277" s="34">
        <v>9123.67</v>
      </c>
      <c r="AA277" s="34">
        <v>8961.86</v>
      </c>
      <c r="AB277" s="34">
        <v>10065.73</v>
      </c>
      <c r="AC277" s="34">
        <v>10656.68</v>
      </c>
      <c r="AD277" s="34">
        <v>9211.7199999999993</v>
      </c>
      <c r="AE277" s="34">
        <v>9588.86</v>
      </c>
      <c r="AF277" s="34">
        <v>8624.44</v>
      </c>
      <c r="AG277" s="34">
        <v>9425.7000000000007</v>
      </c>
      <c r="AH277" s="34">
        <v>8275.4500000000007</v>
      </c>
      <c r="AI277" s="34">
        <v>7493.71</v>
      </c>
      <c r="AJ277" s="34">
        <v>7045.75</v>
      </c>
      <c r="AK277" s="34">
        <v>6944.81</v>
      </c>
      <c r="AL277" s="34">
        <v>6604.82</v>
      </c>
      <c r="AM277" s="34">
        <v>5366.29</v>
      </c>
      <c r="AN277" s="34">
        <v>7058.8110420168096</v>
      </c>
    </row>
    <row r="278" spans="1:40">
      <c r="A278" s="106"/>
      <c r="B278" s="107"/>
      <c r="C278" s="108" t="s">
        <v>821</v>
      </c>
      <c r="D278" s="106"/>
      <c r="E278" s="109">
        <f>SUBTOTAL(9,E130:E277)</f>
        <v>917559.02999999991</v>
      </c>
      <c r="F278" s="109">
        <f>SUBTOTAL(9,F130:F277)</f>
        <v>913965.38999999966</v>
      </c>
      <c r="G278" s="109">
        <f>SUBTOTAL(9,G130:G277)</f>
        <v>916005.34999999963</v>
      </c>
      <c r="H278" s="109">
        <f>SUBTOTAL(9,H130:H277)</f>
        <v>907984.03000000014</v>
      </c>
      <c r="I278" s="109">
        <f>SUBTOTAL(9,I130:I277)</f>
        <v>910443.87000000034</v>
      </c>
      <c r="J278" s="109">
        <f>SUBTOTAL(9,J130:J277)</f>
        <v>930378.55999999959</v>
      </c>
      <c r="K278" s="109">
        <f>SUBTOTAL(9,K130:K277)</f>
        <v>921394.29999999946</v>
      </c>
      <c r="L278" s="109">
        <f>SUBTOTAL(9,L130:L277)</f>
        <v>928518.64000000013</v>
      </c>
      <c r="M278" s="109">
        <f>SUBTOTAL(9,M130:M277)</f>
        <v>926740.79</v>
      </c>
      <c r="N278" s="109">
        <f>SUBTOTAL(9,N130:N277)</f>
        <v>922391.03000000038</v>
      </c>
      <c r="O278" s="109">
        <f>SUBTOTAL(9,O130:O277)</f>
        <v>943395.55000000028</v>
      </c>
      <c r="P278" s="109">
        <f>SUBTOTAL(9,P130:P277)</f>
        <v>953126.64999999956</v>
      </c>
      <c r="Q278" s="109">
        <f>SUBTOTAL(9,Q130:Q277)</f>
        <v>961249.9299999997</v>
      </c>
      <c r="R278" s="109">
        <f>SUBTOTAL(9,R130:R277)</f>
        <v>957846.66000000027</v>
      </c>
      <c r="S278" s="109">
        <f>SUBTOTAL(9,S130:S277)</f>
        <v>978135.2300000001</v>
      </c>
      <c r="T278" s="109">
        <f>SUBTOTAL(9,T130:T277)</f>
        <v>966413.89</v>
      </c>
      <c r="U278" s="109">
        <f>SUBTOTAL(9,U130:U277)</f>
        <v>970813.63999999955</v>
      </c>
      <c r="V278" s="109">
        <f>SUBTOTAL(9,V130:V277)</f>
        <v>971036.24999999942</v>
      </c>
      <c r="W278" s="109">
        <f>SUBTOTAL(9,W130:W277)</f>
        <v>976643.52999999991</v>
      </c>
      <c r="X278" s="109">
        <f>SUBTOTAL(9,X130:X277)</f>
        <v>970506.54999999958</v>
      </c>
      <c r="Y278" s="109">
        <f>SUBTOTAL(9,Y130:Y277)</f>
        <v>965955.31000000017</v>
      </c>
      <c r="Z278" s="109">
        <f>SUBTOTAL(9,Z130:Z277)</f>
        <v>954623.86999999988</v>
      </c>
      <c r="AA278" s="109">
        <f>SUBTOTAL(9,AA130:AA277)</f>
        <v>954888.69999999972</v>
      </c>
      <c r="AB278" s="109">
        <f>SUBTOTAL(9,AB130:AB277)</f>
        <v>961532.37999999977</v>
      </c>
      <c r="AC278" s="109">
        <f>SUBTOTAL(9,AC130:AC277)</f>
        <v>962527.61</v>
      </c>
      <c r="AD278" s="109">
        <f>SUBTOTAL(9,AD130:AD277)</f>
        <v>972537.52999999956</v>
      </c>
      <c r="AE278" s="109">
        <f>SUBTOTAL(9,AE130:AE277)</f>
        <v>978150.72000000032</v>
      </c>
      <c r="AF278" s="109">
        <f>SUBTOTAL(9,AF130:AF277)</f>
        <v>973030.3</v>
      </c>
      <c r="AG278" s="109">
        <f>SUBTOTAL(9,AG130:AG277)</f>
        <v>983714.44000000076</v>
      </c>
      <c r="AH278" s="109">
        <f>SUBTOTAL(9,AH130:AH277)</f>
        <v>971923.41000000015</v>
      </c>
      <c r="AI278" s="109">
        <f>SUBTOTAL(9,AI130:AI277)</f>
        <v>964499.32999999938</v>
      </c>
      <c r="AJ278" s="109">
        <f>SUBTOTAL(9,AJ130:AJ277)</f>
        <v>971511.16999999993</v>
      </c>
      <c r="AK278" s="109">
        <f>SUBTOTAL(9,AK130:AK277)</f>
        <v>972458.49999999977</v>
      </c>
      <c r="AL278" s="109">
        <f>SUBTOTAL(9,AL130:AL277)</f>
        <v>956494.10999999975</v>
      </c>
      <c r="AM278" s="109">
        <f>SUBTOTAL(9,AM130:AM277)</f>
        <v>949303.36000000034</v>
      </c>
      <c r="AN278" s="109">
        <f>SUBTOTAL(9,AN130:AN277)</f>
        <v>984115.04416806716</v>
      </c>
    </row>
    <row r="279" spans="1:40">
      <c r="A279" s="106"/>
      <c r="B279" s="107"/>
      <c r="C279" s="108" t="s">
        <v>822</v>
      </c>
      <c r="D279" s="106"/>
      <c r="E279" s="109">
        <f>SUBTOTAL(9,E2:E277)</f>
        <v>-190893.40999999968</v>
      </c>
      <c r="F279" s="109">
        <f>SUBTOTAL(9,F2:F277)</f>
        <v>-199549.54999999976</v>
      </c>
      <c r="G279" s="109">
        <f>SUBTOTAL(9,G2:G277)</f>
        <v>-205997.46999999831</v>
      </c>
      <c r="H279" s="109">
        <f>SUBTOTAL(9,H2:H277)</f>
        <v>-218106.18999999954</v>
      </c>
      <c r="I279" s="109">
        <f>SUBTOTAL(9,I2:I277)</f>
        <v>-195148.1399999992</v>
      </c>
      <c r="J279" s="109">
        <f>SUBTOTAL(9,J2:J277)</f>
        <v>-164858.149999999</v>
      </c>
      <c r="K279" s="109">
        <f>SUBTOTAL(9,K2:K277)</f>
        <v>-159688.72000000055</v>
      </c>
      <c r="L279" s="109">
        <f>SUBTOTAL(9,L2:L277)</f>
        <v>-168801.79999999946</v>
      </c>
      <c r="M279" s="109">
        <f>SUBTOTAL(9,M2:M277)</f>
        <v>-175458.09000000017</v>
      </c>
      <c r="N279" s="109">
        <f>SUBTOTAL(9,N2:N277)</f>
        <v>-204761.27000000031</v>
      </c>
      <c r="O279" s="109">
        <f>SUBTOTAL(9,O2:O277)</f>
        <v>-177589.19000000024</v>
      </c>
      <c r="P279" s="109">
        <f>SUBTOTAL(9,P2:P277)</f>
        <v>-167277.37999999724</v>
      </c>
      <c r="Q279" s="109">
        <f>SUBTOTAL(9,Q2:Q277)</f>
        <v>-150899.79999999862</v>
      </c>
      <c r="R279" s="109">
        <f>SUBTOTAL(9,R2:R277)</f>
        <v>-165735.62999999939</v>
      </c>
      <c r="S279" s="109">
        <f>SUBTOTAL(9,S2:S277)</f>
        <v>-185213.17999999953</v>
      </c>
      <c r="T279" s="109">
        <f>SUBTOTAL(9,T2:T277)</f>
        <v>-191377.98999999918</v>
      </c>
      <c r="U279" s="109">
        <f>SUBTOTAL(9,U2:U277)</f>
        <v>-188523.13999999987</v>
      </c>
      <c r="V279" s="109">
        <f>SUBTOTAL(9,V2:V277)</f>
        <v>-193390.50999999983</v>
      </c>
      <c r="W279" s="109">
        <f>SUBTOTAL(9,W2:W277)</f>
        <v>-214093.53000000163</v>
      </c>
      <c r="X279" s="109">
        <f>SUBTOTAL(9,X2:X277)</f>
        <v>-201609.32999999978</v>
      </c>
      <c r="Y279" s="109">
        <f>SUBTOTAL(9,Y2:Y277)</f>
        <v>-226556.17000000208</v>
      </c>
      <c r="Z279" s="109">
        <f>SUBTOTAL(9,Z2:Z277)</f>
        <v>-235457.60000000108</v>
      </c>
      <c r="AA279" s="109">
        <f>SUBTOTAL(9,AA2:AA277)</f>
        <v>-217327.86000000162</v>
      </c>
      <c r="AB279" s="109">
        <f>SUBTOTAL(9,AB2:AB277)</f>
        <v>-203664.98999999967</v>
      </c>
      <c r="AC279" s="109">
        <f>SUBTOTAL(9,AC2:AC277)</f>
        <v>-180617.42999999935</v>
      </c>
      <c r="AD279" s="109">
        <f>SUBTOTAL(9,AD2:AD277)</f>
        <v>-170844.17000000059</v>
      </c>
      <c r="AE279" s="109">
        <f>SUBTOTAL(9,AE2:AE277)</f>
        <v>-184103.61999999924</v>
      </c>
      <c r="AF279" s="109">
        <f>SUBTOTAL(9,AF2:AF277)</f>
        <v>-168848.65000000072</v>
      </c>
      <c r="AG279" s="109">
        <f>SUBTOTAL(9,AG2:AG277)</f>
        <v>-158095.36999999796</v>
      </c>
      <c r="AH279" s="109">
        <f>SUBTOTAL(9,AH2:AH277)</f>
        <v>-180032.80999999962</v>
      </c>
      <c r="AI279" s="109">
        <f>SUBTOTAL(9,AI2:AI277)</f>
        <v>-184054.89000000065</v>
      </c>
      <c r="AJ279" s="109">
        <f>SUBTOTAL(9,AJ2:AJ277)</f>
        <v>-200637.53000000142</v>
      </c>
      <c r="AK279" s="109">
        <f>SUBTOTAL(9,AK2:AK277)</f>
        <v>-233754.04000000042</v>
      </c>
      <c r="AL279" s="109">
        <f>SUBTOTAL(9,AL2:AL277)</f>
        <v>-235947.5099999989</v>
      </c>
      <c r="AM279" s="109">
        <f>SUBTOTAL(9,AM2:AM277)</f>
        <v>-217965.53999999931</v>
      </c>
      <c r="AN279" s="109">
        <f>SUBTOTAL(9,AN2:AN277)</f>
        <v>-202308.99031932486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12"/>
  <sheetViews>
    <sheetView showGridLines="0" workbookViewId="0">
      <selection activeCell="B5" sqref="B5"/>
    </sheetView>
  </sheetViews>
  <sheetFormatPr defaultRowHeight="15"/>
  <cols>
    <col min="2" max="2" width="13" customWidth="1"/>
    <col min="3" max="6" width="13.28515625" customWidth="1"/>
  </cols>
  <sheetData>
    <row r="1" spans="1:6" ht="31.5">
      <c r="A1" s="20" t="s">
        <v>824</v>
      </c>
    </row>
    <row r="6" spans="1:6" ht="21">
      <c r="B6" s="94"/>
      <c r="C6" s="93" t="s">
        <v>266</v>
      </c>
      <c r="D6" s="93" t="s">
        <v>267</v>
      </c>
      <c r="E6" s="93" t="s">
        <v>268</v>
      </c>
      <c r="F6" s="93" t="s">
        <v>269</v>
      </c>
    </row>
    <row r="7" spans="1:6" ht="21">
      <c r="B7" s="95" t="s">
        <v>262</v>
      </c>
      <c r="C7" s="92">
        <v>344</v>
      </c>
      <c r="D7" s="92">
        <v>344</v>
      </c>
      <c r="E7" s="92">
        <v>566</v>
      </c>
      <c r="F7" s="92">
        <v>640</v>
      </c>
    </row>
    <row r="8" spans="1:6" ht="21">
      <c r="B8" s="95" t="s">
        <v>263</v>
      </c>
      <c r="C8" s="92">
        <v>455</v>
      </c>
      <c r="D8" s="92">
        <v>766</v>
      </c>
      <c r="E8" s="92">
        <v>678</v>
      </c>
      <c r="F8" s="92">
        <v>856</v>
      </c>
    </row>
    <row r="9" spans="1:6" ht="21">
      <c r="B9" s="95" t="s">
        <v>264</v>
      </c>
      <c r="C9" s="92">
        <v>426</v>
      </c>
      <c r="D9" s="92">
        <v>445</v>
      </c>
      <c r="E9" s="92">
        <v>755</v>
      </c>
      <c r="F9" s="92">
        <v>871</v>
      </c>
    </row>
    <row r="10" spans="1:6" ht="21">
      <c r="B10" s="95" t="s">
        <v>265</v>
      </c>
      <c r="C10" s="92">
        <v>455</v>
      </c>
      <c r="D10" s="92">
        <v>655</v>
      </c>
      <c r="E10" s="92">
        <v>434</v>
      </c>
      <c r="F10" s="92">
        <v>493.66666666666703</v>
      </c>
    </row>
    <row r="11" spans="1:6" ht="21.75" thickBot="1">
      <c r="B11" s="96"/>
      <c r="C11" s="91">
        <f t="shared" ref="C11:F11" si="0">SUM(C7:C10)</f>
        <v>1680</v>
      </c>
      <c r="D11" s="91">
        <f t="shared" si="0"/>
        <v>2210</v>
      </c>
      <c r="E11" s="91">
        <f t="shared" si="0"/>
        <v>2433</v>
      </c>
      <c r="F11" s="91">
        <f t="shared" si="0"/>
        <v>2860.666666666667</v>
      </c>
    </row>
    <row r="12" spans="1:6" ht="15.75" thickTop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E27"/>
  <sheetViews>
    <sheetView showGridLines="0" workbookViewId="0">
      <selection activeCell="D7" sqref="D7"/>
    </sheetView>
  </sheetViews>
  <sheetFormatPr defaultRowHeight="15"/>
  <sheetData>
    <row r="2" spans="2:5">
      <c r="B2" t="s">
        <v>24</v>
      </c>
      <c r="E2" t="s">
        <v>50</v>
      </c>
    </row>
    <row r="3" spans="2:5">
      <c r="B3" t="s">
        <v>25</v>
      </c>
      <c r="E3" t="s">
        <v>51</v>
      </c>
    </row>
    <row r="4" spans="2:5">
      <c r="B4" t="s">
        <v>26</v>
      </c>
      <c r="E4" t="s">
        <v>52</v>
      </c>
    </row>
    <row r="5" spans="2:5">
      <c r="B5" t="s">
        <v>27</v>
      </c>
      <c r="E5" t="s">
        <v>53</v>
      </c>
    </row>
    <row r="6" spans="2:5">
      <c r="B6" t="s">
        <v>28</v>
      </c>
      <c r="E6" t="s">
        <v>54</v>
      </c>
    </row>
    <row r="7" spans="2:5">
      <c r="B7" t="s">
        <v>29</v>
      </c>
      <c r="E7" t="s">
        <v>55</v>
      </c>
    </row>
    <row r="8" spans="2:5">
      <c r="B8" t="s">
        <v>30</v>
      </c>
      <c r="E8" t="s">
        <v>56</v>
      </c>
    </row>
    <row r="9" spans="2:5">
      <c r="B9" t="s">
        <v>31</v>
      </c>
      <c r="E9" t="s">
        <v>57</v>
      </c>
    </row>
    <row r="10" spans="2:5">
      <c r="B10" t="s">
        <v>32</v>
      </c>
      <c r="E10" t="s">
        <v>58</v>
      </c>
    </row>
    <row r="11" spans="2:5">
      <c r="B11" t="s">
        <v>33</v>
      </c>
      <c r="E11" t="s">
        <v>59</v>
      </c>
    </row>
    <row r="12" spans="2:5">
      <c r="B12" t="s">
        <v>34</v>
      </c>
      <c r="E12" t="s">
        <v>60</v>
      </c>
    </row>
    <row r="13" spans="2:5">
      <c r="B13" t="s">
        <v>35</v>
      </c>
      <c r="E13" t="s">
        <v>61</v>
      </c>
    </row>
    <row r="14" spans="2:5">
      <c r="B14" t="s">
        <v>36</v>
      </c>
      <c r="E14" t="s">
        <v>62</v>
      </c>
    </row>
    <row r="15" spans="2:5">
      <c r="B15" t="s">
        <v>37</v>
      </c>
      <c r="E15" t="s">
        <v>63</v>
      </c>
    </row>
    <row r="16" spans="2:5">
      <c r="B16" t="s">
        <v>38</v>
      </c>
      <c r="E16" t="s">
        <v>64</v>
      </c>
    </row>
    <row r="17" spans="2:5">
      <c r="B17" t="s">
        <v>39</v>
      </c>
      <c r="E17" t="s">
        <v>65</v>
      </c>
    </row>
    <row r="18" spans="2:5">
      <c r="B18" t="s">
        <v>40</v>
      </c>
      <c r="E18" t="s">
        <v>66</v>
      </c>
    </row>
    <row r="19" spans="2:5">
      <c r="B19" t="s">
        <v>41</v>
      </c>
      <c r="E19" t="s">
        <v>67</v>
      </c>
    </row>
    <row r="20" spans="2:5">
      <c r="B20" t="s">
        <v>42</v>
      </c>
      <c r="E20" t="s">
        <v>68</v>
      </c>
    </row>
    <row r="21" spans="2:5">
      <c r="B21" t="s">
        <v>43</v>
      </c>
      <c r="E21" t="s">
        <v>69</v>
      </c>
    </row>
    <row r="22" spans="2:5">
      <c r="B22" t="s">
        <v>44</v>
      </c>
      <c r="E22" t="s">
        <v>70</v>
      </c>
    </row>
    <row r="23" spans="2:5">
      <c r="B23" t="s">
        <v>45</v>
      </c>
      <c r="E23" t="s">
        <v>71</v>
      </c>
    </row>
    <row r="24" spans="2:5">
      <c r="B24" t="s">
        <v>46</v>
      </c>
      <c r="E24" t="s">
        <v>72</v>
      </c>
    </row>
    <row r="25" spans="2:5">
      <c r="B25" t="s">
        <v>47</v>
      </c>
      <c r="E25" t="s">
        <v>73</v>
      </c>
    </row>
    <row r="26" spans="2:5">
      <c r="B26" t="s">
        <v>48</v>
      </c>
      <c r="E26" t="s">
        <v>74</v>
      </c>
    </row>
    <row r="27" spans="2:5">
      <c r="B27" t="s">
        <v>49</v>
      </c>
      <c r="E27" t="s">
        <v>75</v>
      </c>
    </row>
  </sheetData>
  <customSheetViews>
    <customSheetView guid="{F22A62A6-EC18-47F0-B076-D93219C18D86}" showPageBreaks="1" showGridLines="0">
      <selection activeCell="I12" sqref="I12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3"/>
  <sheetViews>
    <sheetView showGridLines="0" workbookViewId="0"/>
  </sheetViews>
  <sheetFormatPr defaultRowHeight="15"/>
  <cols>
    <col min="1" max="1" width="16.28515625" customWidth="1"/>
    <col min="2" max="2" width="25.140625" customWidth="1"/>
    <col min="3" max="3" width="29" customWidth="1"/>
    <col min="4" max="4" width="25.140625" customWidth="1"/>
    <col min="5" max="8" width="2" customWidth="1"/>
    <col min="9" max="9" width="13.85546875" customWidth="1"/>
    <col min="11" max="11" width="3.140625" customWidth="1"/>
  </cols>
  <sheetData>
    <row r="1" spans="1:14" ht="23.25">
      <c r="A1" s="1" t="s">
        <v>1</v>
      </c>
      <c r="B1" s="2"/>
      <c r="C1" s="2"/>
      <c r="D1" s="2"/>
      <c r="E1" s="2"/>
      <c r="F1" s="2"/>
      <c r="G1" s="2"/>
      <c r="H1" s="2"/>
      <c r="I1" s="2" t="s">
        <v>5</v>
      </c>
      <c r="J1" s="2" t="s">
        <v>7</v>
      </c>
      <c r="K1" s="2"/>
      <c r="L1" s="2" t="s">
        <v>23</v>
      </c>
      <c r="M1" s="3"/>
      <c r="N1" s="3"/>
    </row>
    <row r="2" spans="1:14" ht="23.25">
      <c r="A2" s="1" t="s">
        <v>0</v>
      </c>
      <c r="B2" s="2"/>
      <c r="C2" s="2"/>
      <c r="D2" s="2"/>
      <c r="E2" s="2"/>
      <c r="F2" s="2"/>
      <c r="G2" s="2"/>
      <c r="H2" s="2"/>
      <c r="I2" s="4" t="s">
        <v>10</v>
      </c>
      <c r="J2" s="4">
        <v>440</v>
      </c>
      <c r="K2" s="3"/>
      <c r="L2" s="4" t="s">
        <v>14</v>
      </c>
      <c r="M2" s="3"/>
      <c r="N2" s="3"/>
    </row>
    <row r="3" spans="1:14" ht="15.75">
      <c r="A3" s="2"/>
      <c r="B3" s="2"/>
      <c r="C3" s="2"/>
      <c r="D3" s="2"/>
      <c r="E3" s="2"/>
      <c r="F3" s="2"/>
      <c r="G3" s="2"/>
      <c r="H3" s="2"/>
      <c r="I3" s="5" t="s">
        <v>19</v>
      </c>
      <c r="J3" s="4">
        <v>65</v>
      </c>
      <c r="K3" s="2"/>
      <c r="L3" s="4" t="s">
        <v>15</v>
      </c>
      <c r="M3" s="2"/>
      <c r="N3" s="2"/>
    </row>
    <row r="4" spans="1:14" ht="15.75">
      <c r="A4" s="2"/>
      <c r="B4" s="2"/>
      <c r="C4" s="2"/>
      <c r="D4" s="2"/>
      <c r="E4" s="2"/>
      <c r="F4" s="2"/>
      <c r="G4" s="2"/>
      <c r="H4" s="2"/>
      <c r="I4" s="4" t="s">
        <v>11</v>
      </c>
      <c r="J4" s="4">
        <v>26</v>
      </c>
      <c r="K4" s="2"/>
      <c r="L4" s="4" t="s">
        <v>16</v>
      </c>
      <c r="M4" s="2"/>
      <c r="N4" s="2"/>
    </row>
    <row r="5" spans="1:14" ht="15.75">
      <c r="A5" s="2"/>
      <c r="B5" s="2"/>
      <c r="C5" s="2"/>
      <c r="D5" s="2"/>
      <c r="E5" s="2"/>
      <c r="F5" s="2"/>
      <c r="G5" s="2"/>
      <c r="H5" s="2"/>
      <c r="I5" s="5" t="s">
        <v>21</v>
      </c>
      <c r="J5" s="4">
        <v>2</v>
      </c>
      <c r="K5" s="2"/>
      <c r="L5" s="4" t="s">
        <v>17</v>
      </c>
      <c r="M5" s="2"/>
      <c r="N5" s="2"/>
    </row>
    <row r="6" spans="1:14" ht="15.75">
      <c r="A6" s="8" t="s">
        <v>2</v>
      </c>
      <c r="B6" s="8" t="s">
        <v>3</v>
      </c>
      <c r="C6" s="8" t="s">
        <v>4</v>
      </c>
      <c r="D6" s="8" t="s">
        <v>8</v>
      </c>
      <c r="E6" s="2"/>
      <c r="F6" s="2"/>
      <c r="G6" s="2"/>
      <c r="H6" s="2"/>
      <c r="I6" s="4" t="s">
        <v>20</v>
      </c>
      <c r="J6" s="4">
        <v>22</v>
      </c>
      <c r="K6" s="2"/>
      <c r="L6" s="4" t="s">
        <v>18</v>
      </c>
      <c r="M6" s="2"/>
      <c r="N6" s="2"/>
    </row>
    <row r="7" spans="1:14" ht="15.75">
      <c r="A7" s="9">
        <f ca="1">TODAY()</f>
        <v>39733</v>
      </c>
      <c r="B7" s="10"/>
      <c r="C7" s="10"/>
      <c r="D7" s="10"/>
      <c r="E7" s="2"/>
      <c r="F7" s="2"/>
      <c r="G7" s="2"/>
      <c r="H7" s="2"/>
      <c r="I7" s="4" t="s">
        <v>12</v>
      </c>
      <c r="J7" s="4">
        <v>48</v>
      </c>
      <c r="K7" s="2"/>
      <c r="L7" s="4"/>
      <c r="M7" s="2"/>
      <c r="N7" s="2"/>
    </row>
    <row r="8" spans="1:14" ht="15.75">
      <c r="A8" s="7"/>
      <c r="B8" s="2"/>
      <c r="C8" s="2"/>
      <c r="D8" s="2"/>
      <c r="E8" s="2"/>
      <c r="F8" s="2"/>
      <c r="G8" s="2"/>
      <c r="H8" s="2"/>
      <c r="I8" s="4" t="s">
        <v>13</v>
      </c>
      <c r="J8" s="4">
        <v>375</v>
      </c>
      <c r="K8" s="2"/>
      <c r="L8" s="4"/>
      <c r="M8" s="2"/>
      <c r="N8" s="2"/>
    </row>
    <row r="9" spans="1:14" ht="15.75">
      <c r="A9" s="8" t="s">
        <v>5</v>
      </c>
      <c r="B9" s="8" t="s">
        <v>6</v>
      </c>
      <c r="C9" s="8" t="s">
        <v>7</v>
      </c>
      <c r="D9" s="8" t="s">
        <v>9</v>
      </c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5.75">
      <c r="A10" s="11"/>
      <c r="B10" s="12"/>
      <c r="C10" s="6" t="e">
        <f>VLOOKUP(A10,$I$1:$J$8,2)</f>
        <v>#N/A</v>
      </c>
      <c r="D10" s="6" t="e">
        <f>C10*B10</f>
        <v>#N/A</v>
      </c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5.75">
      <c r="A11" s="11"/>
      <c r="B11" s="12"/>
      <c r="C11" s="6" t="e">
        <f t="shared" ref="C11:C21" si="0">VLOOKUP(A11,$I$1:$J$8,2)</f>
        <v>#N/A</v>
      </c>
      <c r="D11" s="6" t="e">
        <f t="shared" ref="D11:D21" si="1">C11*B11</f>
        <v>#N/A</v>
      </c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5.75">
      <c r="A12" s="11"/>
      <c r="B12" s="12"/>
      <c r="C12" s="6" t="e">
        <f t="shared" si="0"/>
        <v>#N/A</v>
      </c>
      <c r="D12" s="6" t="e">
        <f t="shared" si="1"/>
        <v>#N/A</v>
      </c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5.75">
      <c r="A13" s="11"/>
      <c r="B13" s="12"/>
      <c r="C13" s="6" t="e">
        <f t="shared" si="0"/>
        <v>#N/A</v>
      </c>
      <c r="D13" s="6" t="e">
        <f t="shared" si="1"/>
        <v>#N/A</v>
      </c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5.75">
      <c r="A14" s="11"/>
      <c r="B14" s="12"/>
      <c r="C14" s="6" t="e">
        <f t="shared" si="0"/>
        <v>#N/A</v>
      </c>
      <c r="D14" s="6" t="e">
        <f t="shared" si="1"/>
        <v>#N/A</v>
      </c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5.75">
      <c r="A15" s="11"/>
      <c r="B15" s="12"/>
      <c r="C15" s="6" t="e">
        <f t="shared" si="0"/>
        <v>#N/A</v>
      </c>
      <c r="D15" s="6" t="e">
        <f t="shared" si="1"/>
        <v>#N/A</v>
      </c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21">
      <c r="A16" s="11"/>
      <c r="B16" s="12"/>
      <c r="C16" s="6" t="e">
        <f t="shared" si="0"/>
        <v>#N/A</v>
      </c>
      <c r="D16" s="6" t="e">
        <f t="shared" si="1"/>
        <v>#N/A</v>
      </c>
      <c r="E16" s="2"/>
      <c r="F16" s="2"/>
      <c r="G16" s="2"/>
      <c r="H16" s="2"/>
      <c r="I16" s="2"/>
      <c r="J16" s="13" t="s">
        <v>22</v>
      </c>
      <c r="K16" s="2"/>
      <c r="L16" s="2"/>
      <c r="M16" s="2"/>
      <c r="N16" s="2"/>
    </row>
    <row r="17" spans="1:14" ht="15.75">
      <c r="A17" s="11"/>
      <c r="B17" s="12"/>
      <c r="C17" s="6" t="e">
        <f t="shared" si="0"/>
        <v>#N/A</v>
      </c>
      <c r="D17" s="6" t="e">
        <f t="shared" si="1"/>
        <v>#N/A</v>
      </c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5.75">
      <c r="A18" s="11"/>
      <c r="B18" s="12"/>
      <c r="C18" s="6" t="e">
        <f t="shared" si="0"/>
        <v>#N/A</v>
      </c>
      <c r="D18" s="6" t="e">
        <f t="shared" si="1"/>
        <v>#N/A</v>
      </c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5.75">
      <c r="A19" s="11"/>
      <c r="B19" s="12"/>
      <c r="C19" s="6" t="e">
        <f t="shared" si="0"/>
        <v>#N/A</v>
      </c>
      <c r="D19" s="6" t="e">
        <f t="shared" si="1"/>
        <v>#N/A</v>
      </c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5.75">
      <c r="A20" s="11"/>
      <c r="B20" s="12"/>
      <c r="C20" s="6" t="e">
        <f t="shared" si="0"/>
        <v>#N/A</v>
      </c>
      <c r="D20" s="6" t="e">
        <f t="shared" si="1"/>
        <v>#N/A</v>
      </c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5.75">
      <c r="A21" s="11"/>
      <c r="B21" s="12"/>
      <c r="C21" s="6" t="e">
        <f t="shared" si="0"/>
        <v>#N/A</v>
      </c>
      <c r="D21" s="6" t="e">
        <f t="shared" si="1"/>
        <v>#N/A</v>
      </c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5.7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5.75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</sheetData>
  <customSheetViews>
    <customSheetView guid="{F22A62A6-EC18-47F0-B076-D93219C18D86}" showGridLines="0">
      <selection activeCell="B23" sqref="B23"/>
      <pageMargins left="0.7" right="0.7" top="0.75" bottom="0.75" header="0.3" footer="0.3"/>
    </customSheetView>
  </customSheetViews>
  <dataValidations count="2">
    <dataValidation type="list" allowBlank="1" showInputMessage="1" showErrorMessage="1" sqref="A10:A21">
      <formula1>$I$2:$I$8</formula1>
    </dataValidation>
    <dataValidation type="list" allowBlank="1" showInputMessage="1" showErrorMessage="1" sqref="D7">
      <formula1>$L$2:$L$6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64"/>
  <sheetViews>
    <sheetView showGridLines="0" workbookViewId="0">
      <selection activeCell="F5" sqref="F5"/>
    </sheetView>
  </sheetViews>
  <sheetFormatPr defaultRowHeight="15"/>
  <cols>
    <col min="1" max="1" width="14.42578125" customWidth="1"/>
    <col min="2" max="2" width="27.28515625" bestFit="1" customWidth="1"/>
    <col min="3" max="3" width="15" bestFit="1" customWidth="1"/>
    <col min="7" max="7" width="20.140625" bestFit="1" customWidth="1"/>
    <col min="10" max="10" width="9.140625" style="3"/>
  </cols>
  <sheetData>
    <row r="1" spans="1:10" ht="31.5">
      <c r="A1" s="18" t="s">
        <v>76</v>
      </c>
      <c r="J1" s="30" t="s">
        <v>121</v>
      </c>
    </row>
    <row r="3" spans="1:10" ht="31.5">
      <c r="A3" s="18" t="s">
        <v>81</v>
      </c>
    </row>
    <row r="4" spans="1:10">
      <c r="A4" s="3"/>
    </row>
    <row r="5" spans="1:10" ht="31.5">
      <c r="B5" s="20" t="s">
        <v>77</v>
      </c>
    </row>
    <row r="6" spans="1:10" ht="31.5">
      <c r="B6" s="20" t="s">
        <v>78</v>
      </c>
    </row>
    <row r="7" spans="1:10" ht="31.5">
      <c r="B7" s="20" t="s">
        <v>79</v>
      </c>
    </row>
    <row r="8" spans="1:10" ht="31.5">
      <c r="B8" s="20" t="s">
        <v>80</v>
      </c>
    </row>
    <row r="11" spans="1:10" ht="31.5">
      <c r="B11" s="18" t="s">
        <v>83</v>
      </c>
    </row>
    <row r="12" spans="1:10" ht="31.5">
      <c r="B12" s="18"/>
    </row>
    <row r="21" spans="1:12">
      <c r="A21" s="24"/>
      <c r="B21" s="24"/>
      <c r="C21" s="24"/>
      <c r="D21" s="24"/>
      <c r="E21" s="24"/>
      <c r="F21" s="24"/>
      <c r="G21" s="24"/>
      <c r="H21" s="24"/>
      <c r="I21" s="24"/>
      <c r="J21" s="31" t="s">
        <v>121</v>
      </c>
      <c r="K21" s="24"/>
      <c r="L21" s="24"/>
    </row>
    <row r="22" spans="1:12" ht="31.5">
      <c r="A22" s="23">
        <v>1</v>
      </c>
      <c r="B22" s="18" t="s">
        <v>84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ht="31.5">
      <c r="A23" s="23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 ht="31.5">
      <c r="A24" s="23"/>
      <c r="B24" s="25" t="s">
        <v>86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2" ht="31.5">
      <c r="A25" s="23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ht="31.5">
      <c r="A26" s="23">
        <v>2</v>
      </c>
      <c r="B26" s="18" t="s">
        <v>89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1:12" ht="31.5">
      <c r="A27" s="23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12" ht="31.5">
      <c r="A28" s="23">
        <v>3</v>
      </c>
      <c r="B28" s="21" t="s">
        <v>85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1:12" ht="31.5">
      <c r="A29" s="23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1:12" ht="31.5">
      <c r="A30" s="23">
        <v>4</v>
      </c>
      <c r="B30" s="18" t="s">
        <v>87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</row>
    <row r="31" spans="1:12" ht="31.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12" ht="31.5">
      <c r="A32" s="23">
        <v>5</v>
      </c>
      <c r="B32" s="26" t="s">
        <v>88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1:12" ht="31.5">
      <c r="A33" s="23"/>
      <c r="B33" s="26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ht="31.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</row>
    <row r="35" spans="1:12">
      <c r="A35" s="24"/>
      <c r="B35" s="24"/>
      <c r="C35" s="24"/>
      <c r="D35" s="24"/>
      <c r="E35" s="24"/>
      <c r="F35" s="24"/>
      <c r="G35" s="24"/>
      <c r="H35" s="24"/>
      <c r="I35" s="24"/>
      <c r="J35" s="31" t="s">
        <v>121</v>
      </c>
      <c r="K35" s="24"/>
      <c r="L35" s="24"/>
    </row>
    <row r="36" spans="1:12" ht="31.5">
      <c r="A36" s="18" t="s">
        <v>82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</row>
    <row r="37" spans="1:12" ht="31.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12" ht="31.5">
      <c r="A38" s="18"/>
      <c r="B38" s="18" t="s">
        <v>90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</row>
    <row r="39" spans="1:12" ht="31.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1:12" ht="31.5">
      <c r="A40" s="18"/>
      <c r="B40" s="18" t="s">
        <v>91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1:12" ht="31.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2" ht="31.5">
      <c r="A42" s="18"/>
      <c r="B42" s="18" t="s">
        <v>92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1:12" ht="31.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1:12" ht="31.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1:12" ht="31.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1:12" ht="31.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</row>
    <row r="47" spans="1:12" ht="31.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1:12" ht="31.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pans="1:12">
      <c r="A49" s="24"/>
      <c r="B49" s="24"/>
      <c r="C49" s="24"/>
      <c r="D49" s="24"/>
      <c r="E49" s="24"/>
      <c r="F49" s="24"/>
      <c r="G49" s="24"/>
      <c r="H49" s="24"/>
      <c r="I49" s="24"/>
      <c r="J49" s="31" t="s">
        <v>121</v>
      </c>
      <c r="K49" s="24"/>
      <c r="L49" s="24"/>
    </row>
    <row r="50" spans="1:12" ht="31.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</row>
    <row r="51" spans="1:12" ht="31.5">
      <c r="A51" s="18"/>
      <c r="B51" s="21" t="s">
        <v>93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</row>
    <row r="52" spans="1:12" ht="31.5">
      <c r="A52" s="18"/>
      <c r="B52" s="18"/>
      <c r="C52" s="27" t="s">
        <v>99</v>
      </c>
      <c r="D52" s="18"/>
      <c r="E52" s="18"/>
      <c r="F52" s="18"/>
      <c r="G52" s="27" t="s">
        <v>100</v>
      </c>
      <c r="H52" s="18"/>
      <c r="I52" s="18"/>
      <c r="J52" s="18"/>
      <c r="K52" s="18"/>
      <c r="L52" s="18"/>
    </row>
    <row r="53" spans="1:12" ht="31.5">
      <c r="A53" s="18"/>
      <c r="B53" s="20" t="s">
        <v>77</v>
      </c>
      <c r="C53" s="18" t="s">
        <v>94</v>
      </c>
      <c r="D53" s="18"/>
      <c r="E53" s="18"/>
      <c r="F53" s="18"/>
      <c r="G53" s="18">
        <v>12313</v>
      </c>
      <c r="H53" s="18"/>
      <c r="I53" s="18"/>
      <c r="J53" s="18"/>
      <c r="K53" s="18"/>
      <c r="L53" s="18"/>
    </row>
    <row r="54" spans="1:12" ht="31.5">
      <c r="A54" s="18"/>
      <c r="B54" s="20" t="s">
        <v>78</v>
      </c>
      <c r="C54" s="18" t="s">
        <v>95</v>
      </c>
      <c r="D54" s="18"/>
      <c r="E54" s="18"/>
      <c r="F54" s="18"/>
      <c r="G54" s="18">
        <v>1234513</v>
      </c>
      <c r="H54" s="18"/>
      <c r="I54" s="18"/>
      <c r="J54" s="18"/>
      <c r="K54" s="18"/>
      <c r="L54" s="18"/>
    </row>
    <row r="55" spans="1:12" ht="31.5">
      <c r="A55" s="18"/>
      <c r="B55" s="20" t="s">
        <v>79</v>
      </c>
      <c r="C55" s="18" t="s">
        <v>96</v>
      </c>
      <c r="D55" s="18"/>
      <c r="E55" s="18"/>
      <c r="F55" s="18"/>
      <c r="G55" s="18">
        <v>12345613</v>
      </c>
      <c r="H55" s="18"/>
      <c r="I55" s="18"/>
      <c r="J55" s="18"/>
      <c r="K55" s="18"/>
      <c r="L55" s="18"/>
    </row>
    <row r="56" spans="1:12" ht="31.5">
      <c r="A56" s="18"/>
      <c r="B56" s="20" t="s">
        <v>80</v>
      </c>
      <c r="C56" s="18" t="s">
        <v>97</v>
      </c>
      <c r="D56" s="18"/>
      <c r="E56" s="18"/>
      <c r="F56" s="18"/>
      <c r="G56" s="18" t="s">
        <v>98</v>
      </c>
      <c r="H56" s="18"/>
      <c r="I56" s="18"/>
      <c r="J56" s="18"/>
      <c r="K56" s="18"/>
      <c r="L56" s="18"/>
    </row>
    <row r="57" spans="1:12" ht="31.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</row>
    <row r="58" spans="1:12" ht="31.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</row>
    <row r="59" spans="1:12" ht="31.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</row>
    <row r="60" spans="1:12" ht="31.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</row>
    <row r="61" spans="1:12" ht="31.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</row>
    <row r="62" spans="1:12" ht="31.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>
      <c r="A63" s="24"/>
      <c r="B63" s="24"/>
      <c r="C63" s="24"/>
      <c r="D63" s="24"/>
      <c r="E63" s="24"/>
      <c r="F63" s="24"/>
      <c r="G63" s="24"/>
      <c r="H63" s="24"/>
      <c r="I63" s="24"/>
      <c r="J63" s="31" t="s">
        <v>121</v>
      </c>
      <c r="K63" s="24"/>
      <c r="L63" s="24"/>
    </row>
    <row r="64" spans="1:12" ht="31.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</row>
    <row r="65" spans="1:12" ht="31.5">
      <c r="A65" s="18" t="s">
        <v>101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</row>
    <row r="66" spans="1:12" ht="31.5">
      <c r="A66" s="18"/>
      <c r="B66" s="18"/>
      <c r="C66" s="18"/>
      <c r="D66" s="18"/>
      <c r="E66" s="18"/>
      <c r="G66" s="18"/>
      <c r="H66" s="18"/>
      <c r="I66" s="18"/>
      <c r="J66" s="18"/>
      <c r="K66" s="18"/>
      <c r="L66" s="18"/>
    </row>
    <row r="67" spans="1:12" ht="31.5">
      <c r="A67" s="18"/>
      <c r="H67" s="18"/>
      <c r="I67" s="18"/>
      <c r="J67" s="18"/>
      <c r="K67" s="18"/>
      <c r="L67" s="18"/>
    </row>
    <row r="68" spans="1:12" ht="31.5">
      <c r="A68" s="18"/>
      <c r="H68" s="18"/>
      <c r="I68" s="18"/>
      <c r="J68" s="18"/>
      <c r="K68" s="18"/>
      <c r="L68" s="18"/>
    </row>
    <row r="69" spans="1:12" ht="31.5">
      <c r="A69" s="18" t="s">
        <v>102</v>
      </c>
      <c r="B69" s="18"/>
      <c r="C69" s="18"/>
      <c r="D69" s="18"/>
      <c r="E69" s="18"/>
      <c r="F69" s="18"/>
      <c r="H69" s="18"/>
      <c r="I69" s="18"/>
      <c r="J69" s="18"/>
      <c r="K69" s="18"/>
      <c r="L69" s="18"/>
    </row>
    <row r="70" spans="1:12" ht="31.5">
      <c r="A70" s="18"/>
      <c r="B70" s="18"/>
      <c r="C70" s="18"/>
      <c r="D70" s="18"/>
      <c r="E70" s="18"/>
      <c r="F70" s="18"/>
      <c r="H70" s="18"/>
      <c r="I70" s="18"/>
      <c r="J70" s="18"/>
      <c r="K70" s="18"/>
      <c r="L70" s="18"/>
    </row>
    <row r="71" spans="1:12" ht="31.5">
      <c r="B71" s="20" t="s">
        <v>77</v>
      </c>
      <c r="C71" s="18">
        <v>12313</v>
      </c>
      <c r="D71" s="18"/>
      <c r="E71" s="18"/>
      <c r="G71" s="18" t="s">
        <v>112</v>
      </c>
      <c r="H71" s="18"/>
      <c r="I71" s="18"/>
      <c r="J71" s="18"/>
      <c r="K71" s="18"/>
      <c r="L71" s="18"/>
    </row>
    <row r="72" spans="1:12" ht="31.5">
      <c r="B72" s="20" t="s">
        <v>78</v>
      </c>
      <c r="C72" s="18" t="s">
        <v>110</v>
      </c>
      <c r="D72" s="18"/>
      <c r="E72" s="18"/>
      <c r="G72" s="18" t="s">
        <v>113</v>
      </c>
      <c r="H72" s="18"/>
      <c r="I72" s="18"/>
      <c r="J72" s="18"/>
      <c r="K72" s="18"/>
      <c r="L72" s="18"/>
    </row>
    <row r="73" spans="1:12" ht="31.5">
      <c r="B73" s="20" t="s">
        <v>79</v>
      </c>
      <c r="C73" s="18" t="s">
        <v>111</v>
      </c>
      <c r="D73" s="18"/>
      <c r="E73" s="18"/>
      <c r="G73" s="18" t="s">
        <v>114</v>
      </c>
      <c r="H73" s="18"/>
      <c r="I73" s="18"/>
      <c r="J73" s="18"/>
      <c r="K73" s="18"/>
      <c r="L73" s="18"/>
    </row>
    <row r="74" spans="1:12" ht="31.5">
      <c r="B74" s="20" t="s">
        <v>80</v>
      </c>
      <c r="C74" s="18" t="s">
        <v>98</v>
      </c>
      <c r="D74" s="18"/>
      <c r="E74" s="18"/>
      <c r="G74" s="18" t="s">
        <v>115</v>
      </c>
      <c r="H74" s="18"/>
      <c r="I74" s="18"/>
      <c r="J74" s="18"/>
      <c r="K74" s="18"/>
      <c r="L74" s="18"/>
    </row>
    <row r="75" spans="1:12" ht="31.5">
      <c r="B75" s="20"/>
      <c r="C75" s="18"/>
      <c r="D75" s="18"/>
      <c r="E75" s="18"/>
      <c r="G75" s="18"/>
      <c r="H75" s="18"/>
      <c r="I75" s="18"/>
      <c r="J75" s="18"/>
      <c r="K75" s="18"/>
      <c r="L75" s="18"/>
    </row>
    <row r="76" spans="1:12" ht="31.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</row>
    <row r="77" spans="1:12" ht="18" customHeight="1">
      <c r="A77" s="24"/>
      <c r="B77" s="24"/>
      <c r="C77" s="24"/>
      <c r="D77" s="24"/>
      <c r="E77" s="24"/>
      <c r="F77" s="24"/>
      <c r="G77" s="24"/>
      <c r="H77" s="24"/>
      <c r="I77" s="24"/>
      <c r="J77" s="31" t="s">
        <v>121</v>
      </c>
      <c r="K77" s="24"/>
      <c r="L77" s="18"/>
    </row>
    <row r="78" spans="1:12" ht="31.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</row>
    <row r="79" spans="1:12" ht="31.5">
      <c r="A79" s="18" t="s">
        <v>103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</row>
    <row r="80" spans="1:12" ht="31.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</row>
    <row r="81" spans="1:12" ht="31.5">
      <c r="A81" s="18"/>
      <c r="B81" s="28" t="s">
        <v>104</v>
      </c>
      <c r="C81" s="18" t="s">
        <v>105</v>
      </c>
      <c r="D81" s="18"/>
      <c r="E81" s="18"/>
      <c r="F81" s="18"/>
      <c r="G81" s="18"/>
      <c r="H81" s="18"/>
      <c r="I81" s="18"/>
      <c r="J81" s="18"/>
      <c r="K81" s="18"/>
      <c r="L81" s="18"/>
    </row>
    <row r="82" spans="1:12" ht="31.5">
      <c r="A82" s="18"/>
      <c r="B82" s="18"/>
      <c r="C82" s="18" t="s">
        <v>109</v>
      </c>
      <c r="D82" s="18"/>
      <c r="E82" s="18"/>
      <c r="F82" s="18"/>
      <c r="G82" s="18"/>
      <c r="H82" s="18"/>
      <c r="I82" s="18"/>
      <c r="J82" s="18"/>
      <c r="K82" s="18"/>
      <c r="L82" s="18"/>
    </row>
    <row r="83" spans="1:12" ht="31.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</row>
    <row r="84" spans="1:12" ht="31.5">
      <c r="A84" s="18"/>
      <c r="B84" s="28" t="s">
        <v>106</v>
      </c>
      <c r="C84" s="21" t="s">
        <v>107</v>
      </c>
      <c r="D84" s="18"/>
      <c r="E84" s="18"/>
      <c r="F84" s="18"/>
      <c r="G84" s="18"/>
      <c r="H84" s="18"/>
      <c r="I84" s="18"/>
      <c r="J84" s="18"/>
      <c r="K84" s="18"/>
      <c r="L84" s="18"/>
    </row>
    <row r="85" spans="1:12" ht="31.5">
      <c r="A85" s="18"/>
      <c r="B85" s="18"/>
      <c r="C85" s="18" t="s">
        <v>108</v>
      </c>
      <c r="D85" s="18"/>
      <c r="E85" s="18"/>
      <c r="F85" s="18"/>
      <c r="G85" s="18"/>
      <c r="H85" s="18"/>
      <c r="I85" s="18"/>
      <c r="J85" s="18"/>
      <c r="K85" s="18"/>
      <c r="L85" s="18"/>
    </row>
    <row r="86" spans="1:12" ht="31.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</row>
    <row r="87" spans="1:12" ht="31.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</row>
    <row r="88" spans="1:12" ht="31.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</row>
    <row r="89" spans="1:12" ht="31.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</row>
    <row r="90" spans="1:12" ht="31.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</row>
    <row r="91" spans="1:12" ht="14.25" customHeight="1">
      <c r="A91" s="24"/>
      <c r="B91" s="24"/>
      <c r="C91" s="24"/>
      <c r="D91" s="24"/>
      <c r="E91" s="24"/>
      <c r="F91" s="24"/>
      <c r="G91" s="24"/>
      <c r="H91" s="24"/>
      <c r="I91" s="24"/>
      <c r="J91" s="31" t="s">
        <v>121</v>
      </c>
      <c r="K91" s="24"/>
      <c r="L91" s="18"/>
    </row>
    <row r="92" spans="1:12" ht="31.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</row>
    <row r="93" spans="1:12" ht="31.5">
      <c r="A93" s="18"/>
      <c r="B93" s="18"/>
      <c r="C93" s="21"/>
      <c r="D93" s="18"/>
      <c r="E93" s="18"/>
      <c r="F93" s="18"/>
      <c r="G93" s="18"/>
      <c r="H93" s="18"/>
      <c r="I93" s="18"/>
      <c r="J93" s="18"/>
      <c r="K93" s="18"/>
      <c r="L93" s="18"/>
    </row>
    <row r="94" spans="1:12" ht="31.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</row>
    <row r="95" spans="1:12" ht="31.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</row>
    <row r="96" spans="1:12" ht="31.5">
      <c r="A96" s="18"/>
      <c r="B96" s="18"/>
      <c r="C96" s="29"/>
      <c r="D96" s="18"/>
      <c r="E96" s="18"/>
      <c r="F96" s="18"/>
      <c r="G96" s="18"/>
      <c r="H96" s="18"/>
      <c r="I96" s="18"/>
      <c r="J96" s="18"/>
      <c r="K96" s="18"/>
      <c r="L96" s="18"/>
    </row>
    <row r="97" spans="1:12" ht="31.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</row>
    <row r="98" spans="1:12" ht="31.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</row>
    <row r="99" spans="1:12" ht="31.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</row>
    <row r="100" spans="1:12" ht="31.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</row>
    <row r="101" spans="1:12" ht="31.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</row>
    <row r="102" spans="1:12" ht="31.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</row>
    <row r="103" spans="1:12" ht="31.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</row>
    <row r="104" spans="1:12" ht="31.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</row>
    <row r="105" spans="1:12" ht="20.25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32"/>
      <c r="K105" s="24"/>
      <c r="L105" s="18"/>
    </row>
    <row r="106" spans="1:12" ht="31.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</row>
    <row r="107" spans="1:12" ht="31.5">
      <c r="A107" s="18"/>
      <c r="B107" s="21" t="s">
        <v>116</v>
      </c>
      <c r="C107" s="18"/>
      <c r="D107" s="18"/>
      <c r="E107" s="18"/>
      <c r="F107" s="18"/>
      <c r="G107" s="18"/>
      <c r="H107" s="18"/>
      <c r="I107" s="18"/>
      <c r="J107" s="18"/>
      <c r="K107" s="18"/>
      <c r="L107" s="18"/>
    </row>
    <row r="108" spans="1:12" ht="31.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</row>
    <row r="109" spans="1:12" ht="31.5">
      <c r="A109" s="18"/>
      <c r="B109" s="18"/>
      <c r="C109" s="21" t="s">
        <v>117</v>
      </c>
      <c r="D109" s="18"/>
      <c r="E109" s="18"/>
      <c r="F109" s="18"/>
      <c r="G109" s="18"/>
      <c r="H109" s="18"/>
      <c r="I109" s="18"/>
      <c r="J109" s="18"/>
      <c r="K109" s="18"/>
      <c r="L109" s="18"/>
    </row>
    <row r="110" spans="1:12" ht="31.5">
      <c r="A110" s="18"/>
      <c r="B110" s="18"/>
      <c r="C110" s="21" t="s">
        <v>118</v>
      </c>
      <c r="D110" s="18"/>
      <c r="E110" s="18"/>
      <c r="F110" s="18"/>
      <c r="G110" s="18"/>
      <c r="H110" s="18"/>
      <c r="I110" s="18"/>
      <c r="J110" s="18"/>
      <c r="K110" s="18"/>
      <c r="L110" s="18"/>
    </row>
    <row r="111" spans="1:12" ht="31.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</row>
    <row r="112" spans="1:12" ht="31.5">
      <c r="A112" s="18"/>
      <c r="B112" s="18" t="s">
        <v>119</v>
      </c>
      <c r="C112" s="18"/>
      <c r="D112" s="18"/>
      <c r="E112" s="18"/>
      <c r="F112" s="18"/>
      <c r="G112" s="18"/>
      <c r="H112" s="18"/>
      <c r="I112" s="18"/>
      <c r="J112" s="18"/>
      <c r="K112" s="18"/>
      <c r="L112" s="18"/>
    </row>
    <row r="113" spans="1:12" ht="31.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</row>
    <row r="114" spans="1:12" ht="31.5">
      <c r="A114" s="18"/>
      <c r="B114" s="18"/>
      <c r="C114" s="21" t="s">
        <v>120</v>
      </c>
      <c r="D114" s="18"/>
      <c r="E114" s="18"/>
      <c r="F114" s="18"/>
      <c r="G114" s="18"/>
      <c r="H114" s="18"/>
      <c r="I114" s="18"/>
      <c r="J114" s="18"/>
      <c r="K114" s="18"/>
      <c r="L114" s="18"/>
    </row>
    <row r="115" spans="1:12" ht="31.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</row>
    <row r="116" spans="1:12" ht="31.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</row>
    <row r="117" spans="1:12" ht="31.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</row>
    <row r="118" spans="1:12" ht="31.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</row>
    <row r="119" spans="1:12" ht="31.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</row>
    <row r="120" spans="1:12" ht="31.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</row>
    <row r="121" spans="1:12" ht="31.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</row>
    <row r="122" spans="1:12" ht="31.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</row>
    <row r="123" spans="1:12" ht="31.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</row>
    <row r="124" spans="1:12" ht="31.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</row>
    <row r="125" spans="1:12" ht="31.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</row>
    <row r="126" spans="1:12" ht="31.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</row>
    <row r="127" spans="1:12" ht="31.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</row>
    <row r="128" spans="1:12" ht="31.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</row>
    <row r="129" spans="1:12" ht="31.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</row>
    <row r="130" spans="1:12" ht="31.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</row>
    <row r="131" spans="1:12" ht="31.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</row>
    <row r="132" spans="1:12" ht="31.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</row>
    <row r="133" spans="1:12" ht="31.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</row>
    <row r="134" spans="1:12" ht="31.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</row>
    <row r="135" spans="1:12" ht="31.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</row>
    <row r="136" spans="1:12" ht="31.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</row>
    <row r="137" spans="1:12" ht="31.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</row>
    <row r="138" spans="1:12" ht="31.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</row>
    <row r="139" spans="1:12" ht="31.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</row>
    <row r="140" spans="1:12" ht="31.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</row>
    <row r="141" spans="1:12" ht="31.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</row>
    <row r="142" spans="1:12" ht="31.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</row>
    <row r="143" spans="1:12" ht="31.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</row>
    <row r="144" spans="1:12" ht="31.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</row>
    <row r="145" spans="1:12" ht="31.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</row>
    <row r="146" spans="1:12" ht="31.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</row>
    <row r="147" spans="1:12" ht="31.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</row>
    <row r="148" spans="1:12" ht="31.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</row>
    <row r="149" spans="1:12" ht="31.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</row>
    <row r="150" spans="1:12" ht="31.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</row>
    <row r="151" spans="1:12" ht="31.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</row>
    <row r="152" spans="1:12" ht="31.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</row>
    <row r="153" spans="1:12" ht="31.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</row>
    <row r="154" spans="1:12" ht="31.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</row>
    <row r="155" spans="1:12" ht="31.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</row>
    <row r="156" spans="1:12" ht="31.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</row>
    <row r="157" spans="1:12" ht="31.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</row>
    <row r="158" spans="1:12" ht="31.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</row>
    <row r="159" spans="1:12" ht="31.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</row>
    <row r="160" spans="1:12" ht="31.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</row>
    <row r="161" spans="1:12" ht="31.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</row>
    <row r="162" spans="1:12" ht="31.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</row>
    <row r="163" spans="1:12" ht="31.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</row>
    <row r="164" spans="1:12" ht="31.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</row>
    <row r="165" spans="1:12" ht="31.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</row>
    <row r="166" spans="1:12" ht="31.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</row>
    <row r="167" spans="1:12" ht="31.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</row>
    <row r="168" spans="1:12" ht="31.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</row>
    <row r="169" spans="1:12" ht="31.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</row>
    <row r="170" spans="1:12" ht="31.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</row>
    <row r="171" spans="1:12" ht="31.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</row>
    <row r="172" spans="1:12" ht="31.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</row>
    <row r="173" spans="1:12" ht="31.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</row>
    <row r="174" spans="1:12" ht="31.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</row>
    <row r="175" spans="1:12" ht="31.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</row>
    <row r="176" spans="1:12" ht="31.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</row>
    <row r="177" spans="1:12" ht="31.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</row>
    <row r="178" spans="1:12" ht="31.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</row>
    <row r="179" spans="1:12" ht="31.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</row>
    <row r="180" spans="1:12" ht="31.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</row>
    <row r="181" spans="1:12" ht="31.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</row>
    <row r="182" spans="1:12" ht="31.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</row>
    <row r="183" spans="1:12" ht="31.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</row>
    <row r="184" spans="1:12" ht="31.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</row>
    <row r="185" spans="1:12" ht="31.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</row>
    <row r="186" spans="1:12" ht="31.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</row>
    <row r="187" spans="1:12" ht="31.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</row>
    <row r="188" spans="1:12" ht="31.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</row>
    <row r="189" spans="1:12" ht="31.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</row>
    <row r="190" spans="1:12" ht="31.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</row>
    <row r="191" spans="1:12" ht="31.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</row>
    <row r="192" spans="1:12" ht="31.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</row>
    <row r="193" spans="1:12" ht="31.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</row>
    <row r="194" spans="1:12" ht="31.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</row>
    <row r="195" spans="1:12" ht="31.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</row>
    <row r="196" spans="1:12" ht="31.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</row>
    <row r="197" spans="1:12" ht="31.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</row>
    <row r="198" spans="1:12" ht="31.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</row>
    <row r="199" spans="1:12" ht="31.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</row>
    <row r="200" spans="1:12" ht="31.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</row>
    <row r="201" spans="1:12" ht="31.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</row>
    <row r="202" spans="1:12" ht="31.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</row>
    <row r="203" spans="1:12" ht="31.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</row>
    <row r="204" spans="1:12" ht="31.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</row>
    <row r="205" spans="1:12" ht="31.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</row>
    <row r="206" spans="1:12" ht="31.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</row>
    <row r="207" spans="1:12" ht="31.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</row>
    <row r="208" spans="1:12" ht="31.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</row>
    <row r="209" spans="1:12" ht="31.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</row>
    <row r="210" spans="1:12" ht="31.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</row>
    <row r="211" spans="1:12" ht="31.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</row>
    <row r="212" spans="1:12" ht="31.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</row>
    <row r="213" spans="1:12" ht="31.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</row>
    <row r="214" spans="1:12" ht="31.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</row>
    <row r="215" spans="1:12" ht="31.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</row>
    <row r="216" spans="1:12" ht="31.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</row>
    <row r="217" spans="1:12" ht="31.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</row>
    <row r="218" spans="1:12" ht="31.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</row>
    <row r="219" spans="1:12" ht="31.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</row>
    <row r="220" spans="1:12" ht="31.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</row>
    <row r="221" spans="1:12" ht="31.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</row>
    <row r="222" spans="1:12" ht="31.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</row>
    <row r="223" spans="1:12" ht="31.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</row>
    <row r="224" spans="1:12" ht="31.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</row>
    <row r="225" spans="1:12" ht="31.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</row>
    <row r="226" spans="1:12" ht="31.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</row>
    <row r="227" spans="1:12" ht="31.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</row>
    <row r="228" spans="1:12" ht="31.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</row>
    <row r="229" spans="1:12" ht="31.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</row>
    <row r="230" spans="1:12" ht="31.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</row>
    <row r="231" spans="1:12" ht="31.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</row>
    <row r="232" spans="1:12" ht="31.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</row>
    <row r="233" spans="1:12" ht="31.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</row>
    <row r="234" spans="1:12" ht="31.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</row>
    <row r="235" spans="1:12" ht="31.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</row>
    <row r="236" spans="1:12" ht="31.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</row>
    <row r="237" spans="1:12" ht="31.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</row>
    <row r="238" spans="1:12" ht="31.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</row>
    <row r="239" spans="1:12" ht="31.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</row>
    <row r="240" spans="1:12" ht="31.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</row>
    <row r="241" spans="1:12" ht="31.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</row>
    <row r="242" spans="1:12" ht="31.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</row>
    <row r="243" spans="1:12" ht="31.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</row>
    <row r="244" spans="1:12" ht="31.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</row>
    <row r="245" spans="1:12" ht="31.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</row>
    <row r="246" spans="1:12" ht="31.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</row>
    <row r="247" spans="1:12" ht="31.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</row>
    <row r="248" spans="1:12" ht="31.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</row>
    <row r="249" spans="1:12" ht="31.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</row>
    <row r="250" spans="1:12" ht="31.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</row>
    <row r="251" spans="1:12" ht="31.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</row>
    <row r="252" spans="1:12" ht="31.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</row>
    <row r="253" spans="1:12" ht="31.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</row>
    <row r="254" spans="1:12" ht="31.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</row>
    <row r="255" spans="1:12" ht="31.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</row>
    <row r="256" spans="1:12" ht="31.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</row>
    <row r="257" spans="1:12" ht="31.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</row>
    <row r="258" spans="1:12" ht="31.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</row>
    <row r="259" spans="1:12" ht="31.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</row>
    <row r="260" spans="1:12" ht="31.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</row>
    <row r="261" spans="1:12" ht="31.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</row>
    <row r="262" spans="1:12" ht="31.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</row>
    <row r="263" spans="1:12" ht="31.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</row>
    <row r="264" spans="1:12" ht="31.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</row>
    <row r="265" spans="1:12" ht="31.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</row>
    <row r="266" spans="1:12" ht="31.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</row>
    <row r="267" spans="1:12" ht="31.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</row>
    <row r="268" spans="1:12" ht="31.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</row>
    <row r="269" spans="1:12" ht="31.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</row>
    <row r="270" spans="1:12" ht="31.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</row>
    <row r="271" spans="1:12" ht="31.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</row>
    <row r="272" spans="1:12" ht="31.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</row>
    <row r="273" spans="1:12" ht="31.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</row>
    <row r="274" spans="1:12" ht="31.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</row>
    <row r="275" spans="1:12" ht="31.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</row>
    <row r="276" spans="1:12" ht="31.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</row>
    <row r="277" spans="1:12" ht="31.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</row>
    <row r="278" spans="1:12" ht="31.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</row>
    <row r="279" spans="1:12" ht="31.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</row>
    <row r="280" spans="1:12" ht="31.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</row>
    <row r="281" spans="1:12" ht="31.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</row>
    <row r="282" spans="1:12" ht="31.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</row>
    <row r="283" spans="1:12" ht="31.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</row>
    <row r="284" spans="1:12" ht="31.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</row>
    <row r="285" spans="1:12" ht="31.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</row>
    <row r="286" spans="1:12" ht="31.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</row>
    <row r="287" spans="1:12" ht="31.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</row>
    <row r="288" spans="1:12" ht="31.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</row>
    <row r="289" spans="1:12" ht="31.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</row>
    <row r="290" spans="1:12" ht="31.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</row>
    <row r="291" spans="1:12" ht="31.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</row>
    <row r="292" spans="1:12" ht="31.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</row>
    <row r="293" spans="1:12" ht="31.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</row>
    <row r="294" spans="1:12" ht="31.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</row>
    <row r="295" spans="1:12" ht="31.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</row>
    <row r="296" spans="1:12" ht="31.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</row>
    <row r="297" spans="1:12" ht="31.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</row>
    <row r="298" spans="1:12" ht="31.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</row>
    <row r="299" spans="1:12" ht="31.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</row>
    <row r="300" spans="1:12" ht="31.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</row>
    <row r="301" spans="1:12" ht="31.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</row>
    <row r="302" spans="1:12" ht="31.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</row>
    <row r="303" spans="1:12" ht="31.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</row>
    <row r="304" spans="1:12" ht="31.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</row>
    <row r="305" spans="1:12" ht="31.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</row>
    <row r="306" spans="1:12" ht="31.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</row>
    <row r="307" spans="1:12" ht="31.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</row>
    <row r="308" spans="1:12" ht="31.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</row>
    <row r="309" spans="1:12" ht="31.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</row>
    <row r="310" spans="1:12" ht="31.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</row>
    <row r="311" spans="1:12" ht="31.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</row>
    <row r="312" spans="1:12" ht="31.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</row>
    <row r="313" spans="1:12" ht="31.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</row>
    <row r="314" spans="1:12" ht="31.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</row>
    <row r="315" spans="1:12" ht="31.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</row>
    <row r="316" spans="1:12" ht="31.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</row>
    <row r="317" spans="1:12" ht="31.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</row>
    <row r="318" spans="1:12" ht="31.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</row>
    <row r="319" spans="1:12" ht="31.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</row>
    <row r="320" spans="1:12" ht="31.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</row>
    <row r="321" spans="1:12" ht="31.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</row>
    <row r="322" spans="1:12" ht="31.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</row>
    <row r="323" spans="1:12" ht="31.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</row>
    <row r="324" spans="1:12" ht="31.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</row>
    <row r="325" spans="1:12" ht="31.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</row>
    <row r="326" spans="1:12" ht="31.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</row>
    <row r="327" spans="1:12" ht="31.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</row>
    <row r="328" spans="1:12" ht="31.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</row>
    <row r="329" spans="1:12" ht="31.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</row>
    <row r="330" spans="1:12" ht="31.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</row>
    <row r="331" spans="1:12" ht="31.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</row>
    <row r="332" spans="1:12" ht="31.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</row>
    <row r="333" spans="1:12" ht="31.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</row>
    <row r="334" spans="1:12" ht="31.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</row>
    <row r="335" spans="1:12" ht="31.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</row>
    <row r="336" spans="1:12" ht="31.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</row>
    <row r="337" spans="1:12" ht="31.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</row>
    <row r="338" spans="1:12" ht="31.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</row>
    <row r="339" spans="1:12" ht="31.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</row>
    <row r="340" spans="1:12" ht="31.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</row>
    <row r="341" spans="1:12" ht="31.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</row>
    <row r="342" spans="1:12" ht="31.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</row>
    <row r="343" spans="1:12" ht="31.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</row>
    <row r="344" spans="1:12" ht="31.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</row>
    <row r="345" spans="1:12" ht="31.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</row>
    <row r="346" spans="1:12" ht="31.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</row>
    <row r="347" spans="1:12" ht="31.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</row>
    <row r="348" spans="1:12" ht="31.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</row>
    <row r="349" spans="1:12" ht="31.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</row>
    <row r="350" spans="1:12" ht="31.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</row>
    <row r="351" spans="1:12" ht="31.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</row>
    <row r="352" spans="1:12" ht="31.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</row>
    <row r="353" spans="1:12" ht="31.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</row>
    <row r="354" spans="1:12" ht="31.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</row>
    <row r="355" spans="1:12" ht="31.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</row>
    <row r="356" spans="1:12" ht="31.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</row>
    <row r="357" spans="1:12" ht="31.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</row>
    <row r="358" spans="1:12" ht="31.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</row>
    <row r="359" spans="1:12" ht="31.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</row>
    <row r="360" spans="1:12" ht="31.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</row>
    <row r="361" spans="1:12" ht="31.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</row>
    <row r="362" spans="1:12" ht="31.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</row>
    <row r="363" spans="1:12" ht="31.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</row>
    <row r="364" spans="1:12" ht="31.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</row>
    <row r="365" spans="1:12" ht="31.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</row>
    <row r="366" spans="1:12" ht="31.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</row>
    <row r="367" spans="1:12" ht="31.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</row>
    <row r="368" spans="1:12" ht="31.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</row>
    <row r="369" spans="1:12" ht="31.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</row>
    <row r="370" spans="1:12" ht="31.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</row>
    <row r="371" spans="1:12" ht="31.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</row>
    <row r="372" spans="1:12" ht="31.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</row>
    <row r="373" spans="1:12" ht="31.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</row>
    <row r="374" spans="1:12" ht="31.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</row>
    <row r="375" spans="1:12" ht="31.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</row>
    <row r="376" spans="1:12" ht="31.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</row>
    <row r="377" spans="1:12" ht="31.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</row>
    <row r="378" spans="1:12" ht="31.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</row>
    <row r="379" spans="1:12" ht="31.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</row>
    <row r="380" spans="1:12" ht="31.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</row>
    <row r="381" spans="1:12" ht="31.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</row>
    <row r="382" spans="1:12" ht="31.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</row>
    <row r="383" spans="1:12" ht="31.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</row>
    <row r="384" spans="1:12" ht="31.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</row>
    <row r="385" spans="1:12" ht="31.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</row>
    <row r="386" spans="1:12" ht="31.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</row>
    <row r="387" spans="1:12" ht="31.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</row>
    <row r="388" spans="1:12" ht="31.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</row>
    <row r="389" spans="1:12" ht="31.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</row>
    <row r="390" spans="1:12" ht="31.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</row>
    <row r="391" spans="1:12" ht="31.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</row>
    <row r="392" spans="1:12" ht="31.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</row>
    <row r="393" spans="1:12" ht="31.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</row>
    <row r="394" spans="1:12" ht="31.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</row>
    <row r="395" spans="1:12" ht="31.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</row>
    <row r="396" spans="1:12" ht="31.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</row>
    <row r="397" spans="1:12" ht="31.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</row>
    <row r="398" spans="1:12" ht="31.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</row>
    <row r="399" spans="1:12" ht="31.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</row>
    <row r="400" spans="1:12" ht="31.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</row>
    <row r="401" spans="1:12" ht="31.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</row>
    <row r="402" spans="1:12" ht="31.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</row>
    <row r="403" spans="1:12" ht="31.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</row>
    <row r="404" spans="1:12" ht="31.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</row>
    <row r="405" spans="1:12" ht="31.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</row>
    <row r="406" spans="1:12" ht="31.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</row>
    <row r="407" spans="1:12" ht="31.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</row>
    <row r="408" spans="1:12" ht="31.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</row>
    <row r="409" spans="1:12" ht="31.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</row>
    <row r="410" spans="1:12" ht="31.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</row>
    <row r="411" spans="1:12" ht="31.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</row>
    <row r="412" spans="1:12" ht="31.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</row>
    <row r="413" spans="1:12" ht="31.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</row>
    <row r="414" spans="1:12" ht="31.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</row>
    <row r="415" spans="1:12" ht="31.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</row>
    <row r="416" spans="1:12" ht="31.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</row>
    <row r="417" spans="1:12" ht="31.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</row>
    <row r="418" spans="1:12" ht="31.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</row>
    <row r="419" spans="1:12" ht="31.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</row>
    <row r="420" spans="1:12" ht="31.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</row>
    <row r="421" spans="1:12" ht="31.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</row>
    <row r="422" spans="1:12" ht="31.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</row>
    <row r="423" spans="1:12" ht="31.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</row>
    <row r="424" spans="1:12" ht="31.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</row>
    <row r="425" spans="1:12" ht="31.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</row>
    <row r="426" spans="1:12" ht="31.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</row>
    <row r="427" spans="1:12" ht="31.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</row>
    <row r="428" spans="1:12" ht="31.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</row>
    <row r="429" spans="1:12" ht="31.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</row>
    <row r="430" spans="1:12" ht="31.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</row>
    <row r="431" spans="1:12" ht="31.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</row>
    <row r="432" spans="1:12" ht="31.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</row>
    <row r="433" spans="1:12" ht="31.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</row>
    <row r="434" spans="1:12" ht="31.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</row>
    <row r="435" spans="1:12" ht="31.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</row>
    <row r="436" spans="1:12" ht="31.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</row>
    <row r="437" spans="1:12" ht="31.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</row>
    <row r="438" spans="1:12" ht="31.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</row>
    <row r="439" spans="1:12" ht="31.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</row>
    <row r="440" spans="1:12" ht="31.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</row>
    <row r="441" spans="1:12" ht="31.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</row>
    <row r="442" spans="1:12" ht="31.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</row>
    <row r="443" spans="1:12" ht="31.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</row>
    <row r="444" spans="1:12" ht="31.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</row>
    <row r="445" spans="1:12" ht="31.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</row>
    <row r="446" spans="1:12" ht="31.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</row>
    <row r="447" spans="1:12" ht="31.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</row>
    <row r="448" spans="1:12" ht="31.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</row>
    <row r="449" spans="1:12" ht="31.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</row>
    <row r="450" spans="1:12" ht="31.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</row>
    <row r="451" spans="1:12" ht="31.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</row>
    <row r="452" spans="1:12" ht="31.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</row>
    <row r="453" spans="1:12" ht="31.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</row>
    <row r="454" spans="1:12" ht="31.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</row>
    <row r="455" spans="1:12" ht="31.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</row>
    <row r="456" spans="1:12" ht="31.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</row>
    <row r="457" spans="1:12" ht="31.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</row>
    <row r="458" spans="1:12" ht="31.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</row>
    <row r="459" spans="1:12" ht="31.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</row>
    <row r="460" spans="1:12" ht="31.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</row>
    <row r="461" spans="1:12" ht="31.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</row>
    <row r="462" spans="1:12" ht="31.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</row>
    <row r="463" spans="1:12" ht="31.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</row>
    <row r="464" spans="1:12" ht="31.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</row>
  </sheetData>
  <hyperlinks>
    <hyperlink ref="B32" r:id="rId1"/>
    <hyperlink ref="J1" location="second" display="Next"/>
    <hyperlink ref="J21" location="third" display="Next"/>
    <hyperlink ref="J35" location="fourth" display="Next"/>
    <hyperlink ref="J49" location="fifth" display="Next"/>
    <hyperlink ref="J63" location="sixth" display="Next"/>
    <hyperlink ref="J77" location="seventh" display="Next"/>
    <hyperlink ref="J91" location="eighth" display="Next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6"/>
  <sheetViews>
    <sheetView showGridLines="0" zoomScale="90" zoomScaleNormal="90" workbookViewId="0">
      <selection activeCell="C17" sqref="C17"/>
    </sheetView>
  </sheetViews>
  <sheetFormatPr defaultRowHeight="15"/>
  <cols>
    <col min="2" max="5" width="15.85546875" customWidth="1"/>
    <col min="7" max="10" width="17.42578125" customWidth="1"/>
    <col min="12" max="12" width="12.28515625" bestFit="1" customWidth="1"/>
  </cols>
  <sheetData>
    <row r="1" spans="1:11" ht="31.5">
      <c r="A1" s="20" t="s">
        <v>122</v>
      </c>
    </row>
    <row r="2" spans="1:11">
      <c r="B2" s="43" t="s">
        <v>127</v>
      </c>
      <c r="C2" s="42"/>
      <c r="D2" s="42"/>
      <c r="E2" s="42"/>
      <c r="G2" s="41" t="s">
        <v>126</v>
      </c>
      <c r="H2" s="42"/>
      <c r="I2" s="42"/>
      <c r="J2" s="42"/>
    </row>
    <row r="3" spans="1:11" ht="15.75" thickBot="1">
      <c r="B3" s="33">
        <v>39903</v>
      </c>
      <c r="C3" s="33">
        <v>39933</v>
      </c>
      <c r="D3" s="33">
        <v>39964</v>
      </c>
      <c r="E3" s="33">
        <v>39994</v>
      </c>
      <c r="G3" s="33">
        <v>40268</v>
      </c>
      <c r="H3" s="33">
        <v>40269</v>
      </c>
      <c r="I3" s="33">
        <v>40270</v>
      </c>
      <c r="J3" s="33">
        <v>40271</v>
      </c>
    </row>
    <row r="4" spans="1:11">
      <c r="B4" s="34">
        <v>367947.64</v>
      </c>
      <c r="C4" s="34">
        <v>367649.03</v>
      </c>
      <c r="D4" s="34">
        <v>367350.42</v>
      </c>
      <c r="E4" s="34">
        <v>367051.81</v>
      </c>
      <c r="F4" s="44">
        <f>E30</f>
        <v>7.6300000000000007E-2</v>
      </c>
      <c r="G4" s="34">
        <f>B4*(1+$F$4)</f>
        <v>396022.04493200005</v>
      </c>
      <c r="H4" s="34">
        <f t="shared" ref="H4:J18" si="0">C4*(1+$F$4)</f>
        <v>395700.65098900005</v>
      </c>
      <c r="I4" s="34">
        <f t="shared" si="0"/>
        <v>395379.25704599998</v>
      </c>
      <c r="J4" s="34">
        <f t="shared" si="0"/>
        <v>395057.86310299998</v>
      </c>
      <c r="K4" s="36"/>
    </row>
    <row r="5" spans="1:11">
      <c r="B5" s="34">
        <v>738918.6</v>
      </c>
      <c r="C5" s="34">
        <v>741494.44</v>
      </c>
      <c r="D5" s="34">
        <v>744070.28</v>
      </c>
      <c r="E5" s="34">
        <v>746646.12</v>
      </c>
      <c r="G5" s="34">
        <f t="shared" ref="G5:G18" si="1">B5*(1+$F$4)</f>
        <v>795298.08918000001</v>
      </c>
      <c r="H5" s="34">
        <f t="shared" si="0"/>
        <v>798070.46577199991</v>
      </c>
      <c r="I5" s="34">
        <f t="shared" si="0"/>
        <v>800842.84236400004</v>
      </c>
      <c r="J5" s="34">
        <f t="shared" si="0"/>
        <v>803615.21895600006</v>
      </c>
      <c r="K5" s="36"/>
    </row>
    <row r="6" spans="1:11">
      <c r="B6" s="34">
        <v>761053.43</v>
      </c>
      <c r="C6" s="34">
        <v>761551.93</v>
      </c>
      <c r="D6" s="34">
        <v>762050.42</v>
      </c>
      <c r="E6" s="34">
        <v>762548.92</v>
      </c>
      <c r="G6" s="34">
        <f t="shared" si="1"/>
        <v>819121.80670900003</v>
      </c>
      <c r="H6" s="34">
        <f t="shared" si="0"/>
        <v>819658.34225900006</v>
      </c>
      <c r="I6" s="34">
        <f t="shared" si="0"/>
        <v>820194.86704600009</v>
      </c>
      <c r="J6" s="34">
        <f t="shared" si="0"/>
        <v>820731.40259600012</v>
      </c>
      <c r="K6" s="36"/>
    </row>
    <row r="7" spans="1:11">
      <c r="B7" s="34">
        <v>220502.89</v>
      </c>
      <c r="C7" s="34">
        <v>219297.34</v>
      </c>
      <c r="D7" s="34">
        <v>218091.79</v>
      </c>
      <c r="E7" s="34">
        <v>216886.23</v>
      </c>
      <c r="G7" s="34">
        <f t="shared" si="1"/>
        <v>237327.26050700003</v>
      </c>
      <c r="H7" s="34">
        <f t="shared" si="0"/>
        <v>236029.72704200001</v>
      </c>
      <c r="I7" s="34">
        <f t="shared" si="0"/>
        <v>234732.19357700003</v>
      </c>
      <c r="J7" s="34">
        <f t="shared" si="0"/>
        <v>233434.64934900001</v>
      </c>
      <c r="K7" s="36"/>
    </row>
    <row r="8" spans="1:11">
      <c r="B8" s="35">
        <f>SUBTOTAL(9,B4:B7)</f>
        <v>2088422.56</v>
      </c>
      <c r="C8" s="35">
        <f>SUBTOTAL(9,C4:C7)</f>
        <v>2089992.74</v>
      </c>
      <c r="D8" s="35">
        <f>SUBTOTAL(9,D4:D7)</f>
        <v>2091562.9100000001</v>
      </c>
      <c r="E8" s="35">
        <f>SUBTOTAL(9,E4:E7)</f>
        <v>2093133.08</v>
      </c>
      <c r="G8" s="35">
        <f t="shared" si="1"/>
        <v>2247769.2013280001</v>
      </c>
      <c r="H8" s="35">
        <f t="shared" si="0"/>
        <v>2249459.1860620002</v>
      </c>
      <c r="I8" s="35">
        <f t="shared" si="0"/>
        <v>2251149.1600330002</v>
      </c>
      <c r="J8" s="35">
        <f t="shared" si="0"/>
        <v>2252839.1340040001</v>
      </c>
      <c r="K8" s="36"/>
    </row>
    <row r="9" spans="1:11">
      <c r="B9" s="34">
        <v>9141.44</v>
      </c>
      <c r="C9" s="34">
        <v>9241.68</v>
      </c>
      <c r="D9" s="34">
        <v>9341.91</v>
      </c>
      <c r="E9" s="34">
        <v>9442.15</v>
      </c>
      <c r="G9" s="34">
        <f t="shared" si="1"/>
        <v>9838.931872000001</v>
      </c>
      <c r="H9" s="34">
        <f t="shared" si="0"/>
        <v>9946.8201840000002</v>
      </c>
      <c r="I9" s="34">
        <f t="shared" si="0"/>
        <v>10054.697733000001</v>
      </c>
      <c r="J9" s="34">
        <f t="shared" si="0"/>
        <v>10162.586045</v>
      </c>
      <c r="K9" s="36"/>
    </row>
    <row r="10" spans="1:11">
      <c r="B10" s="34">
        <v>73641.39</v>
      </c>
      <c r="C10" s="34">
        <v>73592.570000000007</v>
      </c>
      <c r="D10" s="34">
        <v>73543.759999999995</v>
      </c>
      <c r="E10" s="34">
        <v>73494.95</v>
      </c>
      <c r="G10" s="34">
        <f t="shared" si="1"/>
        <v>79260.228057</v>
      </c>
      <c r="H10" s="34">
        <f t="shared" si="0"/>
        <v>79207.683091000014</v>
      </c>
      <c r="I10" s="34">
        <v>79155.149999999994</v>
      </c>
      <c r="J10" s="34">
        <f t="shared" si="0"/>
        <v>79102.614684999993</v>
      </c>
      <c r="K10" s="36"/>
    </row>
    <row r="11" spans="1:11">
      <c r="B11" s="34">
        <v>66379.570000000007</v>
      </c>
      <c r="C11" s="34">
        <v>66449.88</v>
      </c>
      <c r="D11" s="34">
        <v>66520.179999999993</v>
      </c>
      <c r="E11" s="34">
        <v>66590.48</v>
      </c>
      <c r="G11" s="34">
        <f t="shared" si="1"/>
        <v>71444.331191000005</v>
      </c>
      <c r="H11" s="34">
        <f t="shared" si="0"/>
        <v>71520.005844000014</v>
      </c>
      <c r="I11" s="34">
        <f t="shared" si="0"/>
        <v>71595.669733999996</v>
      </c>
      <c r="J11" s="34">
        <f t="shared" si="0"/>
        <v>71671.333623999992</v>
      </c>
      <c r="K11" s="36"/>
    </row>
    <row r="12" spans="1:11">
      <c r="B12" s="34">
        <v>24415.99</v>
      </c>
      <c r="C12" s="34">
        <v>24516.91</v>
      </c>
      <c r="D12" s="34">
        <v>24617.82</v>
      </c>
      <c r="E12" s="34">
        <v>24718.74</v>
      </c>
      <c r="G12" s="34">
        <f t="shared" si="1"/>
        <v>26278.930037000002</v>
      </c>
      <c r="H12" s="34">
        <f t="shared" si="0"/>
        <v>26387.550233000002</v>
      </c>
      <c r="I12" s="34">
        <f t="shared" si="0"/>
        <v>26496.159666</v>
      </c>
      <c r="J12" s="34">
        <f t="shared" si="0"/>
        <v>26604.779862000003</v>
      </c>
      <c r="K12" s="36"/>
    </row>
    <row r="13" spans="1:11">
      <c r="B13" s="35">
        <f>SUBTOTAL(9,B9:B12)</f>
        <v>173578.39</v>
      </c>
      <c r="C13" s="35">
        <f>SUBTOTAL(9,C9:C12)</f>
        <v>173801.04</v>
      </c>
      <c r="D13" s="35">
        <f>SUBTOTAL(9,D9:D12)</f>
        <v>174023.66999999998</v>
      </c>
      <c r="E13" s="35">
        <f>SUBTOTAL(9,E9:E12)</f>
        <v>174246.31999999998</v>
      </c>
      <c r="G13" s="35">
        <f t="shared" si="1"/>
        <v>186822.42115700003</v>
      </c>
      <c r="H13" s="35">
        <f t="shared" si="0"/>
        <v>187062.05935200001</v>
      </c>
      <c r="I13" s="35">
        <f t="shared" si="0"/>
        <v>187301.67602099999</v>
      </c>
      <c r="J13" s="35">
        <f t="shared" si="0"/>
        <v>187541.31421599997</v>
      </c>
      <c r="K13" s="36"/>
    </row>
    <row r="14" spans="1:11">
      <c r="B14" s="34">
        <v>15019.5</v>
      </c>
      <c r="C14" s="34">
        <v>15046.55</v>
      </c>
      <c r="D14" s="34">
        <v>15073.6</v>
      </c>
      <c r="E14" s="34">
        <v>15100.66</v>
      </c>
      <c r="G14" s="34">
        <f t="shared" si="1"/>
        <v>16165.487850000001</v>
      </c>
      <c r="H14" s="34">
        <f t="shared" si="0"/>
        <v>16194.601764999999</v>
      </c>
      <c r="I14" s="34">
        <f t="shared" si="0"/>
        <v>16223.715680000001</v>
      </c>
      <c r="J14" s="34">
        <f t="shared" si="0"/>
        <v>16252.840357999999</v>
      </c>
      <c r="K14" s="36"/>
    </row>
    <row r="15" spans="1:11">
      <c r="B15" s="34">
        <v>144329.29</v>
      </c>
      <c r="C15" s="34">
        <v>144285.79999999999</v>
      </c>
      <c r="D15" s="34">
        <v>144242.32</v>
      </c>
      <c r="E15" s="34">
        <v>144198.84</v>
      </c>
      <c r="G15" s="34">
        <f t="shared" si="1"/>
        <v>155341.61482700001</v>
      </c>
      <c r="H15" s="34">
        <f t="shared" si="0"/>
        <v>155294.80653999999</v>
      </c>
      <c r="I15" s="34">
        <f t="shared" si="0"/>
        <v>155248.00901600003</v>
      </c>
      <c r="J15" s="34">
        <f t="shared" si="0"/>
        <v>155201.211492</v>
      </c>
      <c r="K15" s="36"/>
    </row>
    <row r="16" spans="1:11">
      <c r="B16" s="34">
        <v>283071.78000000003</v>
      </c>
      <c r="C16" s="34">
        <v>283042.07</v>
      </c>
      <c r="D16" s="34">
        <v>283012.37</v>
      </c>
      <c r="E16" s="34">
        <v>282982.65999999997</v>
      </c>
      <c r="G16" s="34">
        <f t="shared" si="1"/>
        <v>304670.15681400005</v>
      </c>
      <c r="H16" s="34">
        <f t="shared" si="0"/>
        <v>304638.17994100001</v>
      </c>
      <c r="I16" s="34">
        <f t="shared" si="0"/>
        <v>304606.21383100003</v>
      </c>
      <c r="J16" s="34">
        <f t="shared" si="0"/>
        <v>304574.23695799999</v>
      </c>
      <c r="K16" s="36"/>
    </row>
    <row r="17" spans="1:11">
      <c r="B17" s="34">
        <v>96320.81</v>
      </c>
      <c r="C17" s="34">
        <v>96471.27</v>
      </c>
      <c r="D17" s="34">
        <v>96621.73</v>
      </c>
      <c r="E17" s="34">
        <v>96772.19</v>
      </c>
      <c r="G17" s="34">
        <f t="shared" si="1"/>
        <v>103670.087803</v>
      </c>
      <c r="H17" s="34">
        <f t="shared" si="0"/>
        <v>103832.02790100001</v>
      </c>
      <c r="I17" s="34">
        <f t="shared" si="0"/>
        <v>103993.967999</v>
      </c>
      <c r="J17" s="34">
        <f t="shared" si="0"/>
        <v>104155.90809700001</v>
      </c>
      <c r="K17" s="36"/>
    </row>
    <row r="18" spans="1:11">
      <c r="B18" s="35">
        <f>SUBTOTAL(9,B14:B17)</f>
        <v>538741.38000000012</v>
      </c>
      <c r="C18" s="35">
        <f>SUBTOTAL(9,C14:C17)</f>
        <v>538845.68999999994</v>
      </c>
      <c r="D18" s="35">
        <f>SUBTOTAL(9,D14:D17)</f>
        <v>538950.02</v>
      </c>
      <c r="E18" s="35">
        <f>SUBTOTAL(9,E14:E17)</f>
        <v>539054.35</v>
      </c>
      <c r="G18" s="35">
        <f t="shared" si="1"/>
        <v>579847.34729400009</v>
      </c>
      <c r="H18" s="35">
        <f t="shared" si="0"/>
        <v>579959.61614699999</v>
      </c>
      <c r="I18" s="35">
        <f t="shared" si="0"/>
        <v>580071.90652600001</v>
      </c>
      <c r="J18" s="35">
        <f t="shared" si="0"/>
        <v>580184.19690500002</v>
      </c>
    </row>
    <row r="20" spans="1:11">
      <c r="G20" s="41" t="s">
        <v>128</v>
      </c>
      <c r="H20" s="42"/>
      <c r="I20" s="42"/>
      <c r="J20" s="42"/>
    </row>
    <row r="21" spans="1:11" ht="15.75" thickBot="1">
      <c r="A21" t="s">
        <v>123</v>
      </c>
      <c r="B21" s="38">
        <v>42344</v>
      </c>
      <c r="C21" s="38">
        <v>40234</v>
      </c>
      <c r="D21" s="38">
        <v>41265</v>
      </c>
      <c r="E21" s="38">
        <v>38767</v>
      </c>
      <c r="G21" s="33">
        <v>40268</v>
      </c>
      <c r="H21" s="33">
        <v>40269</v>
      </c>
      <c r="I21" s="33">
        <v>40270</v>
      </c>
      <c r="J21" s="33">
        <v>40271</v>
      </c>
    </row>
    <row r="22" spans="1:11">
      <c r="G22" s="34">
        <f>G4/B$21</f>
        <v>9.3524949209333101</v>
      </c>
      <c r="H22" s="34">
        <f t="shared" ref="H22:J22" si="2">H4/C$21</f>
        <v>9.8349816321767669</v>
      </c>
      <c r="I22" s="34">
        <f t="shared" si="2"/>
        <v>9.5814675159578329</v>
      </c>
      <c r="J22" s="34">
        <f t="shared" si="2"/>
        <v>10.190570926380683</v>
      </c>
    </row>
    <row r="23" spans="1:11">
      <c r="G23" s="34">
        <f t="shared" ref="G23:G36" si="3">G5/B$21</f>
        <v>18.781836604477611</v>
      </c>
      <c r="H23" s="34">
        <f t="shared" ref="H23:H36" si="4">H5/C$21</f>
        <v>19.835722666699805</v>
      </c>
      <c r="I23" s="34">
        <f t="shared" ref="I23:I36" si="5">I5/D$21</f>
        <v>19.407314730740339</v>
      </c>
      <c r="J23" s="34">
        <f t="shared" ref="J23:J36" si="6">J5/E$21</f>
        <v>20.729363091185803</v>
      </c>
    </row>
    <row r="24" spans="1:11">
      <c r="G24" s="34">
        <f t="shared" si="3"/>
        <v>19.344459822147176</v>
      </c>
      <c r="H24" s="34">
        <f t="shared" si="4"/>
        <v>20.372280714296366</v>
      </c>
      <c r="I24" s="34">
        <f>I6/D$21</f>
        <v>19.876284188682906</v>
      </c>
      <c r="J24" s="34">
        <f t="shared" si="6"/>
        <v>21.1708773595068</v>
      </c>
    </row>
    <row r="25" spans="1:11">
      <c r="B25" s="17" t="s">
        <v>129</v>
      </c>
      <c r="G25" s="34">
        <f t="shared" si="3"/>
        <v>5.6047435411628577</v>
      </c>
      <c r="H25" s="34">
        <f t="shared" si="4"/>
        <v>5.8664245921857141</v>
      </c>
      <c r="I25" s="34">
        <f t="shared" si="5"/>
        <v>5.6884089077184061</v>
      </c>
      <c r="J25" s="34">
        <f t="shared" si="6"/>
        <v>6.0214783023963685</v>
      </c>
    </row>
    <row r="26" spans="1:11">
      <c r="G26" s="35">
        <f t="shared" si="3"/>
        <v>53.083534888720955</v>
      </c>
      <c r="H26" s="35">
        <f t="shared" si="4"/>
        <v>55.909409605358654</v>
      </c>
      <c r="I26" s="35">
        <f t="shared" si="5"/>
        <v>54.553475343099485</v>
      </c>
      <c r="J26" s="35">
        <f t="shared" si="6"/>
        <v>58.112289679469654</v>
      </c>
    </row>
    <row r="27" spans="1:11">
      <c r="B27" s="17" t="s">
        <v>125</v>
      </c>
      <c r="E27" s="39">
        <v>7.0000000000000007E-2</v>
      </c>
      <c r="G27" s="34">
        <f t="shared" si="3"/>
        <v>0.23235716682410734</v>
      </c>
      <c r="H27" s="34">
        <f t="shared" si="4"/>
        <v>0.24722424277973853</v>
      </c>
      <c r="I27" s="34">
        <f t="shared" si="5"/>
        <v>0.24366164383860417</v>
      </c>
      <c r="J27" s="34">
        <f t="shared" si="6"/>
        <v>0.26214527936131243</v>
      </c>
    </row>
    <row r="28" spans="1:11">
      <c r="B28" s="17" t="s">
        <v>124</v>
      </c>
      <c r="E28" s="39">
        <v>2E-3</v>
      </c>
      <c r="G28" s="34">
        <f t="shared" si="3"/>
        <v>1.8718172127574155</v>
      </c>
      <c r="H28" s="34">
        <f t="shared" si="4"/>
        <v>1.9686753266143067</v>
      </c>
      <c r="I28" s="34">
        <f t="shared" si="5"/>
        <v>1.9182151944747363</v>
      </c>
      <c r="J28" s="34">
        <f t="shared" si="6"/>
        <v>2.0404626276214306</v>
      </c>
    </row>
    <row r="29" spans="1:11">
      <c r="B29" s="17" t="s">
        <v>130</v>
      </c>
      <c r="E29" s="39">
        <v>4.3E-3</v>
      </c>
      <c r="G29" s="34">
        <f t="shared" si="3"/>
        <v>1.6872362363262801</v>
      </c>
      <c r="H29" s="34">
        <f t="shared" si="4"/>
        <v>1.7776011792016706</v>
      </c>
      <c r="I29" s="34">
        <f t="shared" si="5"/>
        <v>1.7350216826366169</v>
      </c>
      <c r="J29" s="34">
        <f t="shared" si="6"/>
        <v>1.8487717291510819</v>
      </c>
    </row>
    <row r="30" spans="1:11" ht="15.75" thickBot="1">
      <c r="B30" s="17" t="s">
        <v>131</v>
      </c>
      <c r="E30" s="40">
        <f>SUM(E27:E29)</f>
        <v>7.6300000000000007E-2</v>
      </c>
      <c r="G30" s="34">
        <f t="shared" si="3"/>
        <v>0.62060575375495941</v>
      </c>
      <c r="H30" s="34">
        <f t="shared" si="4"/>
        <v>0.6558520214992295</v>
      </c>
      <c r="I30" s="34">
        <f t="shared" si="5"/>
        <v>0.64209765336241365</v>
      </c>
      <c r="J30" s="34">
        <f t="shared" si="6"/>
        <v>0.68627388918409993</v>
      </c>
    </row>
    <row r="31" spans="1:11" ht="15.75" thickTop="1">
      <c r="G31" s="35">
        <f t="shared" si="3"/>
        <v>4.412016369662763</v>
      </c>
      <c r="H31" s="35">
        <f t="shared" si="4"/>
        <v>4.6493527700949446</v>
      </c>
      <c r="I31" s="35">
        <f t="shared" si="5"/>
        <v>4.5389961473645943</v>
      </c>
      <c r="J31" s="35">
        <f t="shared" si="6"/>
        <v>4.8376535253179247</v>
      </c>
    </row>
    <row r="32" spans="1:11">
      <c r="G32" s="34">
        <f t="shared" si="3"/>
        <v>0.38176572477800874</v>
      </c>
      <c r="H32" s="34">
        <f t="shared" si="4"/>
        <v>0.40251035852761347</v>
      </c>
      <c r="I32" s="34">
        <f t="shared" si="5"/>
        <v>0.39315923130982677</v>
      </c>
      <c r="J32" s="34">
        <f t="shared" si="6"/>
        <v>0.41924421177805865</v>
      </c>
    </row>
    <row r="33" spans="7:10">
      <c r="G33" s="34">
        <f t="shared" si="3"/>
        <v>3.6685626021868507</v>
      </c>
      <c r="H33" s="34">
        <f t="shared" si="4"/>
        <v>3.8597903897201369</v>
      </c>
      <c r="I33" s="34">
        <f>I15/B$21</f>
        <v>3.6663519982996418</v>
      </c>
      <c r="J33" s="34">
        <f t="shared" si="6"/>
        <v>4.0034362084246915</v>
      </c>
    </row>
    <row r="34" spans="7:10">
      <c r="G34" s="34">
        <f t="shared" si="3"/>
        <v>7.1951198945305128</v>
      </c>
      <c r="H34" s="34">
        <f t="shared" si="4"/>
        <v>7.5716602858527615</v>
      </c>
      <c r="I34" s="34">
        <f t="shared" si="5"/>
        <v>7.3817088048224893</v>
      </c>
      <c r="J34" s="34">
        <f t="shared" si="6"/>
        <v>7.8565335712848556</v>
      </c>
    </row>
    <row r="35" spans="7:10">
      <c r="G35" s="34">
        <f t="shared" si="3"/>
        <v>2.4482828217220858</v>
      </c>
      <c r="H35" s="34">
        <f t="shared" si="4"/>
        <v>2.5807035815727994</v>
      </c>
      <c r="I35" s="34">
        <f t="shared" si="5"/>
        <v>2.5201494728947051</v>
      </c>
      <c r="J35" s="34">
        <f t="shared" si="6"/>
        <v>2.6867157143188796</v>
      </c>
    </row>
    <row r="36" spans="7:10">
      <c r="G36" s="35">
        <f t="shared" si="3"/>
        <v>13.693731043217459</v>
      </c>
      <c r="H36" s="35">
        <f t="shared" si="4"/>
        <v>14.414664615673312</v>
      </c>
      <c r="I36" s="35">
        <f t="shared" si="5"/>
        <v>14.057237526378287</v>
      </c>
      <c r="J36" s="35">
        <f t="shared" si="6"/>
        <v>14.965929705806486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L22"/>
  <sheetViews>
    <sheetView showGridLines="0" tabSelected="1" workbookViewId="0">
      <selection activeCell="H11" sqref="H11"/>
    </sheetView>
  </sheetViews>
  <sheetFormatPr defaultRowHeight="15"/>
  <sheetData>
    <row r="3" spans="1:12" ht="21">
      <c r="A3" s="46"/>
      <c r="B3" s="47" t="s">
        <v>132</v>
      </c>
      <c r="G3" s="48" t="s">
        <v>825</v>
      </c>
      <c r="K3" s="46" t="s">
        <v>137</v>
      </c>
    </row>
    <row r="5" spans="1:12" ht="21">
      <c r="K5" s="48" t="s">
        <v>138</v>
      </c>
    </row>
    <row r="6" spans="1:12">
      <c r="L6" s="3"/>
    </row>
    <row r="7" spans="1:12" ht="21">
      <c r="K7" s="47" t="s">
        <v>139</v>
      </c>
    </row>
    <row r="14" spans="1:12">
      <c r="L14" s="17" t="s">
        <v>134</v>
      </c>
    </row>
    <row r="15" spans="1:12">
      <c r="J15" s="3"/>
    </row>
    <row r="20" spans="2:12" ht="21">
      <c r="B20" s="47" t="s">
        <v>133</v>
      </c>
    </row>
    <row r="22" spans="2:12" ht="21">
      <c r="B22" s="48" t="s">
        <v>135</v>
      </c>
      <c r="L22" s="45" t="s">
        <v>136</v>
      </c>
    </row>
  </sheetData>
  <hyperlinks>
    <hyperlink ref="B3" r:id="rId1"/>
    <hyperlink ref="B20" r:id="rId2"/>
    <hyperlink ref="B22" location="pictureofabook" display="Go to a Bookmark"/>
    <hyperlink ref="L22" location="startingpoint" display="Go Back"/>
    <hyperlink ref="K5" location="Validation!A1" display="To the Validation Page"/>
    <hyperlink ref="K7" location="Macros!A1" display="To the Macros Page"/>
    <hyperlink ref="G3" r:id="rId3"/>
  </hyperlinks>
  <pageMargins left="0.7" right="0.7" top="0.75" bottom="0.75" header="0.3" footer="0.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1"/>
  <sheetViews>
    <sheetView showGridLines="0" workbookViewId="0">
      <selection activeCell="D23" sqref="D23"/>
    </sheetView>
  </sheetViews>
  <sheetFormatPr defaultRowHeight="15"/>
  <cols>
    <col min="1" max="1" width="20.85546875" customWidth="1"/>
    <col min="2" max="2" width="11.5703125" customWidth="1"/>
    <col min="3" max="4" width="19.140625" customWidth="1"/>
    <col min="7" max="7" width="11.85546875" bestFit="1" customWidth="1"/>
  </cols>
  <sheetData>
    <row r="1" spans="1:11" ht="23.25">
      <c r="A1" s="49" t="s">
        <v>140</v>
      </c>
      <c r="G1" s="37">
        <v>39695</v>
      </c>
    </row>
    <row r="2" spans="1:11" ht="15.75">
      <c r="A2" s="19"/>
      <c r="B2" s="19"/>
      <c r="C2" s="19"/>
      <c r="D2" s="19"/>
      <c r="E2" s="19"/>
      <c r="F2" s="19"/>
      <c r="G2" s="37">
        <f>D13</f>
        <v>39740</v>
      </c>
      <c r="H2" s="19"/>
      <c r="I2" s="19"/>
      <c r="J2" s="19"/>
      <c r="K2" s="19"/>
    </row>
    <row r="3" spans="1:11" ht="15.7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6.5" thickBot="1">
      <c r="A4" s="50" t="s">
        <v>141</v>
      </c>
      <c r="B4" s="50" t="s">
        <v>142</v>
      </c>
      <c r="C4" s="50" t="s">
        <v>143</v>
      </c>
      <c r="D4" s="50" t="s">
        <v>144</v>
      </c>
      <c r="E4" s="2"/>
      <c r="F4" s="2"/>
      <c r="G4" s="2"/>
      <c r="H4" s="2"/>
      <c r="I4" s="2"/>
      <c r="J4" s="2"/>
      <c r="K4" s="2"/>
    </row>
    <row r="5" spans="1:11" ht="15.75">
      <c r="A5" s="19" t="s">
        <v>145</v>
      </c>
      <c r="B5" s="51">
        <v>39695</v>
      </c>
      <c r="C5" s="19">
        <v>8</v>
      </c>
      <c r="D5" s="52">
        <f>B5+C5</f>
        <v>39703</v>
      </c>
      <c r="E5" s="19"/>
      <c r="F5" s="19"/>
      <c r="G5" s="19"/>
      <c r="H5" s="19"/>
      <c r="I5" s="19"/>
      <c r="J5" s="19"/>
      <c r="K5" s="19"/>
    </row>
    <row r="6" spans="1:11" ht="15.75">
      <c r="A6" s="19" t="s">
        <v>146</v>
      </c>
      <c r="B6" s="51">
        <v>39703</v>
      </c>
      <c r="C6" s="19">
        <v>4</v>
      </c>
      <c r="D6" s="52">
        <f t="shared" ref="D6:D13" si="0">B6+C6</f>
        <v>39707</v>
      </c>
      <c r="E6" s="19"/>
      <c r="F6" s="19"/>
      <c r="G6" s="19"/>
      <c r="H6" s="19"/>
      <c r="I6" s="19"/>
      <c r="J6" s="19"/>
      <c r="K6" s="19"/>
    </row>
    <row r="7" spans="1:11" ht="15.75">
      <c r="A7" s="19" t="s">
        <v>147</v>
      </c>
      <c r="B7" s="51">
        <v>39707</v>
      </c>
      <c r="C7" s="19">
        <v>5</v>
      </c>
      <c r="D7" s="52">
        <f t="shared" si="0"/>
        <v>39712</v>
      </c>
      <c r="E7" s="19"/>
      <c r="F7" s="19"/>
      <c r="G7" s="19"/>
      <c r="H7" s="19"/>
      <c r="I7" s="19"/>
      <c r="J7" s="19"/>
      <c r="K7" s="19"/>
    </row>
    <row r="8" spans="1:11" ht="15.75">
      <c r="A8" s="19" t="s">
        <v>148</v>
      </c>
      <c r="B8" s="51">
        <v>39710</v>
      </c>
      <c r="C8" s="19">
        <v>4</v>
      </c>
      <c r="D8" s="52">
        <f t="shared" si="0"/>
        <v>39714</v>
      </c>
      <c r="E8" s="19"/>
      <c r="F8" s="19"/>
      <c r="G8" s="19"/>
      <c r="H8" s="19"/>
      <c r="I8" s="19"/>
      <c r="J8" s="19"/>
      <c r="K8" s="19"/>
    </row>
    <row r="9" spans="1:11" ht="15.75">
      <c r="A9" s="19" t="s">
        <v>149</v>
      </c>
      <c r="B9" s="51">
        <v>39714</v>
      </c>
      <c r="C9" s="19">
        <v>2</v>
      </c>
      <c r="D9" s="52">
        <f t="shared" si="0"/>
        <v>39716</v>
      </c>
      <c r="E9" s="19"/>
      <c r="F9" s="19"/>
      <c r="G9" s="19"/>
      <c r="H9" s="19"/>
      <c r="I9" s="19"/>
      <c r="J9" s="19"/>
      <c r="K9" s="19"/>
    </row>
    <row r="10" spans="1:11" ht="15.75">
      <c r="A10" s="19" t="s">
        <v>150</v>
      </c>
      <c r="B10" s="51">
        <v>39714</v>
      </c>
      <c r="C10" s="19">
        <v>3</v>
      </c>
      <c r="D10" s="52">
        <f t="shared" si="0"/>
        <v>39717</v>
      </c>
      <c r="E10" s="19"/>
      <c r="F10" s="19"/>
      <c r="G10" s="19"/>
      <c r="H10" s="19"/>
      <c r="I10" s="19"/>
      <c r="J10" s="19"/>
      <c r="K10" s="19"/>
    </row>
    <row r="11" spans="1:11" ht="15.75">
      <c r="A11" s="19" t="s">
        <v>151</v>
      </c>
      <c r="B11" s="51">
        <v>39717</v>
      </c>
      <c r="C11" s="19">
        <v>12</v>
      </c>
      <c r="D11" s="52">
        <f t="shared" si="0"/>
        <v>39729</v>
      </c>
      <c r="E11" s="19"/>
      <c r="F11" s="19"/>
      <c r="G11" s="19"/>
      <c r="H11" s="19"/>
      <c r="I11" s="19"/>
      <c r="J11" s="19"/>
      <c r="K11" s="19"/>
    </row>
    <row r="12" spans="1:11" ht="15.75">
      <c r="A12" s="19" t="s">
        <v>152</v>
      </c>
      <c r="B12" s="51">
        <v>39729</v>
      </c>
      <c r="C12" s="19">
        <v>7</v>
      </c>
      <c r="D12" s="52">
        <f t="shared" si="0"/>
        <v>39736</v>
      </c>
      <c r="E12" s="19"/>
      <c r="F12" s="19"/>
      <c r="G12" s="19"/>
      <c r="H12" s="19"/>
      <c r="I12" s="19"/>
      <c r="J12" s="19"/>
      <c r="K12" s="19"/>
    </row>
    <row r="13" spans="1:11" ht="15.75">
      <c r="A13" s="19" t="s">
        <v>153</v>
      </c>
      <c r="B13" s="51">
        <v>39731</v>
      </c>
      <c r="C13" s="19">
        <v>9</v>
      </c>
      <c r="D13" s="52">
        <f t="shared" si="0"/>
        <v>39740</v>
      </c>
      <c r="E13" s="19"/>
      <c r="F13" s="19"/>
      <c r="G13" s="19"/>
      <c r="H13" s="19"/>
      <c r="I13" s="19"/>
      <c r="J13" s="19"/>
      <c r="K13" s="19"/>
    </row>
    <row r="15" spans="1:11" ht="23.25">
      <c r="A15" s="49" t="s">
        <v>154</v>
      </c>
    </row>
    <row r="16" spans="1:11">
      <c r="A16">
        <v>1</v>
      </c>
      <c r="B16" s="53" t="s">
        <v>155</v>
      </c>
    </row>
    <row r="17" spans="1:2">
      <c r="A17">
        <v>2</v>
      </c>
      <c r="B17" s="53" t="s">
        <v>156</v>
      </c>
    </row>
    <row r="18" spans="1:2">
      <c r="A18">
        <v>3</v>
      </c>
      <c r="B18" s="53" t="s">
        <v>157</v>
      </c>
    </row>
    <row r="19" spans="1:2">
      <c r="A19">
        <v>4</v>
      </c>
      <c r="B19" s="53" t="s">
        <v>158</v>
      </c>
    </row>
    <row r="20" spans="1:2">
      <c r="A20">
        <v>5</v>
      </c>
      <c r="B20" s="53" t="s">
        <v>159</v>
      </c>
    </row>
    <row r="21" spans="1:2">
      <c r="A21">
        <v>6</v>
      </c>
      <c r="B21" s="53" t="s">
        <v>160</v>
      </c>
    </row>
    <row r="22" spans="1:2">
      <c r="A22">
        <v>7</v>
      </c>
      <c r="B22" s="53" t="s">
        <v>161</v>
      </c>
    </row>
    <row r="23" spans="1:2">
      <c r="A23">
        <v>8</v>
      </c>
      <c r="B23" s="53" t="s">
        <v>162</v>
      </c>
    </row>
    <row r="24" spans="1:2">
      <c r="A24">
        <v>9</v>
      </c>
      <c r="B24" s="53" t="s">
        <v>163</v>
      </c>
    </row>
    <row r="25" spans="1:2">
      <c r="A25">
        <v>10</v>
      </c>
      <c r="B25" s="53" t="s">
        <v>164</v>
      </c>
    </row>
    <row r="26" spans="1:2">
      <c r="A26">
        <v>11</v>
      </c>
      <c r="B26" s="53" t="s">
        <v>165</v>
      </c>
    </row>
    <row r="27" spans="1:2">
      <c r="A27">
        <v>12</v>
      </c>
      <c r="B27" s="53" t="s">
        <v>166</v>
      </c>
    </row>
    <row r="28" spans="1:2">
      <c r="A28">
        <v>13</v>
      </c>
      <c r="B28" s="53" t="s">
        <v>167</v>
      </c>
    </row>
    <row r="29" spans="1:2">
      <c r="A29">
        <v>14</v>
      </c>
      <c r="B29" s="53" t="s">
        <v>168</v>
      </c>
    </row>
    <row r="30" spans="1:2">
      <c r="A30">
        <v>15</v>
      </c>
      <c r="B30" s="53" t="s">
        <v>169</v>
      </c>
    </row>
    <row r="31" spans="1:2">
      <c r="A31">
        <v>16</v>
      </c>
      <c r="B31" s="53" t="s">
        <v>170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2"/>
  <sheetViews>
    <sheetView showGridLines="0" zoomScale="90" zoomScaleNormal="90" workbookViewId="0">
      <selection activeCell="B14" sqref="B14"/>
    </sheetView>
  </sheetViews>
  <sheetFormatPr defaultRowHeight="21"/>
  <cols>
    <col min="1" max="1" width="12.85546875" style="46" customWidth="1"/>
    <col min="2" max="2" width="35.140625" style="46" customWidth="1"/>
    <col min="3" max="3" width="13.42578125" style="46" customWidth="1"/>
    <col min="4" max="4" width="14.140625" style="46" customWidth="1"/>
    <col min="5" max="5" width="16.85546875" style="61" customWidth="1"/>
    <col min="6" max="7" width="6.42578125" style="46" customWidth="1"/>
    <col min="8" max="8" width="31.42578125" style="46" customWidth="1"/>
    <col min="9" max="10" width="6.42578125" style="46" customWidth="1"/>
    <col min="11" max="14" width="10" style="46" customWidth="1"/>
    <col min="15" max="15" width="14.28515625" style="46" customWidth="1"/>
    <col min="16" max="17" width="8.5703125" style="46" customWidth="1"/>
    <col min="18" max="19" width="10" style="46" customWidth="1"/>
    <col min="20" max="20" width="15.7109375" style="46" customWidth="1"/>
    <col min="21" max="21" width="6.28515625" style="46" customWidth="1"/>
    <col min="22" max="22" width="8.5703125" style="46" customWidth="1"/>
    <col min="23" max="23" width="14.28515625" style="46" customWidth="1"/>
    <col min="24" max="16384" width="9.140625" style="46"/>
  </cols>
  <sheetData>
    <row r="1" spans="1:5">
      <c r="A1" s="59" t="s">
        <v>189</v>
      </c>
    </row>
    <row r="3" spans="1:5" ht="42">
      <c r="B3" s="60" t="s">
        <v>190</v>
      </c>
      <c r="C3" s="60" t="s">
        <v>188</v>
      </c>
      <c r="D3" s="60" t="s">
        <v>191</v>
      </c>
      <c r="E3" s="62" t="s">
        <v>9</v>
      </c>
    </row>
    <row r="4" spans="1:5">
      <c r="A4" s="46" t="s">
        <v>197</v>
      </c>
      <c r="B4" s="46" t="s">
        <v>182</v>
      </c>
      <c r="C4" s="61">
        <v>15000</v>
      </c>
      <c r="D4" s="64"/>
      <c r="E4" s="61">
        <f>D4*C4</f>
        <v>0</v>
      </c>
    </row>
    <row r="5" spans="1:5">
      <c r="A5" s="46" t="s">
        <v>196</v>
      </c>
      <c r="B5" s="46" t="s">
        <v>183</v>
      </c>
      <c r="C5" s="61">
        <v>750</v>
      </c>
      <c r="D5" s="64"/>
      <c r="E5" s="61">
        <f t="shared" ref="E5:E10" si="0">D5*C5</f>
        <v>0</v>
      </c>
    </row>
    <row r="6" spans="1:5">
      <c r="A6" s="46" t="s">
        <v>195</v>
      </c>
      <c r="B6" s="46" t="s">
        <v>184</v>
      </c>
      <c r="C6" s="61">
        <v>4500</v>
      </c>
      <c r="D6" s="64"/>
      <c r="E6" s="61">
        <f t="shared" si="0"/>
        <v>0</v>
      </c>
    </row>
    <row r="7" spans="1:5">
      <c r="A7" s="46" t="s">
        <v>173</v>
      </c>
      <c r="B7" s="46" t="s">
        <v>185</v>
      </c>
      <c r="C7" s="61">
        <v>2300</v>
      </c>
      <c r="D7" s="64"/>
      <c r="E7" s="61">
        <f t="shared" si="0"/>
        <v>0</v>
      </c>
    </row>
    <row r="8" spans="1:5">
      <c r="A8" s="46" t="s">
        <v>194</v>
      </c>
      <c r="B8" s="46" t="s">
        <v>186</v>
      </c>
      <c r="C8" s="61">
        <v>1150</v>
      </c>
      <c r="D8" s="64"/>
      <c r="E8" s="61">
        <f t="shared" si="0"/>
        <v>0</v>
      </c>
    </row>
    <row r="9" spans="1:5">
      <c r="A9" s="46" t="s">
        <v>187</v>
      </c>
      <c r="B9" s="46" t="s">
        <v>187</v>
      </c>
      <c r="C9" s="61">
        <v>6000</v>
      </c>
      <c r="D9" s="64"/>
      <c r="E9" s="61">
        <f t="shared" si="0"/>
        <v>0</v>
      </c>
    </row>
    <row r="10" spans="1:5">
      <c r="A10" s="46" t="s">
        <v>193</v>
      </c>
      <c r="B10" s="59" t="s">
        <v>192</v>
      </c>
      <c r="C10" s="61">
        <v>120000</v>
      </c>
      <c r="D10" s="64"/>
      <c r="E10" s="61">
        <f t="shared" si="0"/>
        <v>0</v>
      </c>
    </row>
    <row r="11" spans="1:5" ht="21.75" thickBot="1">
      <c r="C11" s="61"/>
      <c r="E11" s="63">
        <f>SUM(E4:E10)</f>
        <v>0</v>
      </c>
    </row>
    <row r="12" spans="1:5" ht="21.75" thickTop="1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"/>
  <sheetViews>
    <sheetView showGridLines="0" workbookViewId="0">
      <selection activeCell="A3" sqref="A3"/>
    </sheetView>
  </sheetViews>
  <sheetFormatPr defaultRowHeight="15"/>
  <cols>
    <col min="3" max="3" width="36.42578125" customWidth="1"/>
    <col min="4" max="4" width="9.5703125" customWidth="1"/>
    <col min="5" max="10" width="8.28515625" customWidth="1"/>
    <col min="11" max="11" width="10.42578125" customWidth="1"/>
    <col min="12" max="12" width="7.85546875" customWidth="1"/>
  </cols>
  <sheetData>
    <row r="1" spans="1:5" ht="21">
      <c r="A1" s="46" t="s">
        <v>171</v>
      </c>
      <c r="C1" s="22" t="s">
        <v>174</v>
      </c>
    </row>
    <row r="3" spans="1:5">
      <c r="A3" s="58" t="s">
        <v>199</v>
      </c>
      <c r="B3" s="54"/>
      <c r="C3" s="54"/>
      <c r="D3">
        <v>1</v>
      </c>
      <c r="E3" s="17" t="s">
        <v>178</v>
      </c>
    </row>
    <row r="4" spans="1:5">
      <c r="A4" s="56" t="s">
        <v>172</v>
      </c>
      <c r="B4" s="54"/>
      <c r="C4" s="54"/>
      <c r="D4">
        <v>2</v>
      </c>
      <c r="E4" s="17" t="s">
        <v>179</v>
      </c>
    </row>
    <row r="5" spans="1:5">
      <c r="A5" s="56" t="s">
        <v>175</v>
      </c>
      <c r="B5" s="54"/>
      <c r="C5" s="54"/>
      <c r="D5">
        <v>3</v>
      </c>
      <c r="E5" t="s">
        <v>180</v>
      </c>
    </row>
    <row r="6" spans="1:5">
      <c r="A6" s="57" t="s">
        <v>176</v>
      </c>
      <c r="B6" s="54"/>
      <c r="C6" s="54"/>
      <c r="D6">
        <v>4</v>
      </c>
      <c r="E6" t="s">
        <v>181</v>
      </c>
    </row>
    <row r="7" spans="1:5">
      <c r="A7" s="65" t="s">
        <v>198</v>
      </c>
      <c r="B7" s="55"/>
      <c r="C7" s="54"/>
    </row>
  </sheetData>
  <sortState ref="B24:K124">
    <sortCondition ref="C25"/>
  </sortState>
  <hyperlinks>
    <hyperlink ref="C1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Validation</vt:lpstr>
      <vt:lpstr>Macros</vt:lpstr>
      <vt:lpstr>Protection</vt:lpstr>
      <vt:lpstr>Encryption</vt:lpstr>
      <vt:lpstr>Auditing</vt:lpstr>
      <vt:lpstr>Hyperlinks</vt:lpstr>
      <vt:lpstr>Gantt</vt:lpstr>
      <vt:lpstr>Portfolio</vt:lpstr>
      <vt:lpstr>Web Query</vt:lpstr>
      <vt:lpstr>Precision</vt:lpstr>
      <vt:lpstr>Simple Regression</vt:lpstr>
      <vt:lpstr>Annual Regression</vt:lpstr>
      <vt:lpstr>Regression Explained</vt:lpstr>
      <vt:lpstr>Monthly Regression</vt:lpstr>
      <vt:lpstr>Sheet12</vt:lpstr>
      <vt:lpstr>eighth</vt:lpstr>
      <vt:lpstr>fifth</vt:lpstr>
      <vt:lpstr>first</vt:lpstr>
      <vt:lpstr>'Annual Regression'!Footer_GrossProfit</vt:lpstr>
      <vt:lpstr>'Annual Regression'!Footer_NetOrdinaryIncome</vt:lpstr>
      <vt:lpstr>'Annual Regression'!Footer_NetOtherIncome</vt:lpstr>
      <vt:lpstr>'Annual Regression'!Footer_TotalCOGS</vt:lpstr>
      <vt:lpstr>'Annual Regression'!Footer_TotalExpense</vt:lpstr>
      <vt:lpstr>'Annual Regression'!Footer_TotalIncome</vt:lpstr>
      <vt:lpstr>'Annual Regression'!Footer_TotalOtherExpense</vt:lpstr>
      <vt:lpstr>'Annual Regression'!Footer_TotalOtherIncome</vt:lpstr>
      <vt:lpstr>fourth</vt:lpstr>
      <vt:lpstr>pictureofabook</vt:lpstr>
      <vt:lpstr>second</vt:lpstr>
      <vt:lpstr>seventh</vt:lpstr>
      <vt:lpstr>sixth</vt:lpstr>
      <vt:lpstr>startingpoint</vt:lpstr>
      <vt:lpstr>third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</dc:creator>
  <cp:lastModifiedBy>Carlton</cp:lastModifiedBy>
  <cp:lastPrinted>2008-10-12T15:23:31Z</cp:lastPrinted>
  <dcterms:created xsi:type="dcterms:W3CDTF">2007-11-19T15:03:02Z</dcterms:created>
  <dcterms:modified xsi:type="dcterms:W3CDTF">2008-10-12T21:17:13Z</dcterms:modified>
</cp:coreProperties>
</file>