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35" windowWidth="15255" windowHeight="7650" activeTab="15"/>
  </bookViews>
  <sheets>
    <sheet name="Formulas" sheetId="27" r:id="rId1"/>
    <sheet name="1" sheetId="2" r:id="rId2"/>
    <sheet name="2" sheetId="4" r:id="rId3"/>
    <sheet name="3" sheetId="3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</sheets>
  <calcPr calcId="144525"/>
</workbook>
</file>

<file path=xl/calcChain.xml><?xml version="1.0" encoding="utf-8"?>
<calcChain xmlns="http://schemas.openxmlformats.org/spreadsheetml/2006/main">
  <c r="E13" i="25" l="1"/>
  <c r="F13" i="23"/>
  <c r="G13" i="23" s="1"/>
  <c r="G7" i="23"/>
  <c r="G8" i="23"/>
  <c r="G9" i="23"/>
  <c r="G10" i="23"/>
  <c r="G11" i="23"/>
  <c r="G12" i="23"/>
  <c r="F14" i="21"/>
  <c r="F14" i="22"/>
  <c r="F13" i="20"/>
  <c r="E17" i="19"/>
  <c r="E18" i="19"/>
  <c r="E19" i="19"/>
  <c r="E20" i="19"/>
  <c r="E21" i="19"/>
  <c r="E22" i="19"/>
  <c r="E16" i="19"/>
  <c r="H3" i="19"/>
  <c r="D8" i="19" s="1"/>
  <c r="E8" i="19" s="1"/>
  <c r="F8" i="19" s="1"/>
  <c r="G8" i="19" s="1"/>
  <c r="H8" i="19" s="1"/>
  <c r="J19" i="19" s="1"/>
  <c r="C12" i="19"/>
  <c r="F14" i="18"/>
  <c r="E13" i="17"/>
  <c r="G6" i="23" l="1"/>
  <c r="G19" i="19"/>
  <c r="H19" i="19"/>
  <c r="I19" i="19"/>
  <c r="F19" i="19"/>
  <c r="E23" i="19"/>
  <c r="D9" i="19"/>
  <c r="D7" i="19"/>
  <c r="D10" i="19"/>
  <c r="D6" i="19"/>
  <c r="D11" i="19"/>
  <c r="D5" i="19"/>
  <c r="G5" i="13"/>
  <c r="F12" i="13"/>
  <c r="D5" i="10"/>
  <c r="D14" i="10"/>
  <c r="E7" i="19" l="1"/>
  <c r="F18" i="19"/>
  <c r="E5" i="19"/>
  <c r="G16" i="19" s="1"/>
  <c r="F16" i="19"/>
  <c r="E10" i="19"/>
  <c r="F21" i="19"/>
  <c r="E6" i="19"/>
  <c r="F17" i="19"/>
  <c r="E11" i="19"/>
  <c r="F22" i="19"/>
  <c r="E9" i="19"/>
  <c r="E12" i="19" s="1"/>
  <c r="F20" i="19"/>
  <c r="D12" i="19"/>
  <c r="F5" i="19"/>
  <c r="G12" i="13"/>
  <c r="F11" i="19" l="1"/>
  <c r="G22" i="19"/>
  <c r="F10" i="19"/>
  <c r="G21" i="19"/>
  <c r="F7" i="19"/>
  <c r="G18" i="19"/>
  <c r="F9" i="19"/>
  <c r="G20" i="19"/>
  <c r="F6" i="19"/>
  <c r="G17" i="19"/>
  <c r="G23" i="19" s="1"/>
  <c r="H16" i="19"/>
  <c r="F23" i="19"/>
  <c r="G5" i="19"/>
  <c r="C6" i="5"/>
  <c r="H9" i="4"/>
  <c r="F9" i="4"/>
  <c r="D9" i="4"/>
  <c r="B9" i="4"/>
  <c r="G6" i="19" l="1"/>
  <c r="H17" i="19"/>
  <c r="G7" i="19"/>
  <c r="H18" i="19"/>
  <c r="G11" i="19"/>
  <c r="H22" i="19"/>
  <c r="I16" i="19"/>
  <c r="G9" i="19"/>
  <c r="H20" i="19"/>
  <c r="G10" i="19"/>
  <c r="H21" i="19"/>
  <c r="F12" i="19"/>
  <c r="H5" i="19"/>
  <c r="H23" i="19" l="1"/>
  <c r="H11" i="19"/>
  <c r="J22" i="19" s="1"/>
  <c r="I22" i="19"/>
  <c r="H6" i="19"/>
  <c r="J17" i="19" s="1"/>
  <c r="I17" i="19"/>
  <c r="H9" i="19"/>
  <c r="J20" i="19" s="1"/>
  <c r="I20" i="19"/>
  <c r="J16" i="19"/>
  <c r="H7" i="19"/>
  <c r="J18" i="19" s="1"/>
  <c r="I18" i="19"/>
  <c r="H10" i="19"/>
  <c r="J21" i="19" s="1"/>
  <c r="I21" i="19"/>
  <c r="G12" i="19"/>
  <c r="I23" i="19" l="1"/>
  <c r="J23" i="19"/>
  <c r="H12" i="19"/>
</calcChain>
</file>

<file path=xl/sharedStrings.xml><?xml version="1.0" encoding="utf-8"?>
<sst xmlns="http://schemas.openxmlformats.org/spreadsheetml/2006/main" count="236" uniqueCount="87">
  <si>
    <t>=E5+E6+E7+E8</t>
  </si>
  <si>
    <t>=SUM(H5:H8)</t>
  </si>
  <si>
    <t>Plus</t>
  </si>
  <si>
    <t>Minus</t>
  </si>
  <si>
    <t>Times</t>
  </si>
  <si>
    <t>Divided By</t>
  </si>
  <si>
    <t>=4+5</t>
  </si>
  <si>
    <t>=4-5</t>
  </si>
  <si>
    <t>=4*5</t>
  </si>
  <si>
    <t>=4/5</t>
  </si>
  <si>
    <t>7+7</t>
  </si>
  <si>
    <r>
      <t>1.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Don’t confuse formulas with functions – functions will be covered after formulas.</t>
    </r>
  </si>
  <si>
    <r>
      <t>7.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Writing Formulas by pointing to cells on other worksheets.</t>
    </r>
  </si>
  <si>
    <r>
      <t>6.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Writing Formulas by using “mouse point and click” to refer to cell references.</t>
    </r>
  </si>
  <si>
    <r>
      <t>5.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Writing Formulas by typing cell references.</t>
    </r>
  </si>
  <si>
    <r>
      <t>4.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Writing Formulas – always start with an equals sign.</t>
    </r>
  </si>
  <si>
    <r>
      <t>3.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Simple Formulas - adding, subtracting, multiplying, and dividing cell references.</t>
    </r>
  </si>
  <si>
    <r>
      <t>2.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Simple Formulas - adding, subtracting, multiplying, and dividing numbers.</t>
    </r>
  </si>
  <si>
    <t>8.      Writing Formulas by pointing to cells in other Excel workbooks (File linking).</t>
  </si>
  <si>
    <t>9.      Embedded assumptions versus organizing assumptions.</t>
  </si>
  <si>
    <t>10.  Copying Formulas – copying &amp; pasting one cell, multiple cells, a column, or a row</t>
  </si>
  <si>
    <t>11.  Copying Formulas Relatively – As a default, formula references change relative to the row or column to which they are copied.</t>
  </si>
  <si>
    <t xml:space="preserve">12.  Copying Formulas Absolutely – by using $’s embedded in formula cell references, formulas can be copied absolutely. </t>
  </si>
  <si>
    <t xml:space="preserve">13.  Copying Formulas with Mixed References  – by using some $’s embedded in formula cell references, formulas can be copied with mixed relative and absolute results. </t>
  </si>
  <si>
    <t>14.  Inserting absolute references in formulas using the F4 key.</t>
  </si>
  <si>
    <t>15.  Referring to a named range in a formula.</t>
  </si>
  <si>
    <t>16.  Editing Formulas – “Formula Bar” editing versus “In-Cell” editing.</t>
  </si>
  <si>
    <t>17.  Range Finder – Color coded cell references displayed when editing formulas.</t>
  </si>
  <si>
    <t>18.  Formula Auditing using the “CTRL ~” option or click “Show Formulas”.</t>
  </si>
  <si>
    <t>19.  Formula Error - ### - indicates a column width problem.</t>
  </si>
  <si>
    <t>20.  Formula Error - #REF - indicates a cell reference problem.</t>
  </si>
  <si>
    <t>21.  Formula Error - #NAME indicates a formula spelling or syntax problem.</t>
  </si>
  <si>
    <t>22.  Formula Error - #DIV/0 indicates a divide by zero problem.</t>
  </si>
  <si>
    <t>23.  Formula Error – You can locate errors by selecting GoTo (F5 key), Special and tick the Formulas, Errors checkbox.</t>
  </si>
  <si>
    <t>24.  Replace a formula with the result - Press “F2” (to edit), “F9” (to calc), and “ENTER”).</t>
  </si>
  <si>
    <t>Rent</t>
  </si>
  <si>
    <t>Loan Amount</t>
  </si>
  <si>
    <t>Insurance</t>
  </si>
  <si>
    <t>Interest Rate</t>
  </si>
  <si>
    <t>Garbage</t>
  </si>
  <si>
    <t>Electricity</t>
  </si>
  <si>
    <t>Water</t>
  </si>
  <si>
    <t>Interest for 1 year</t>
  </si>
  <si>
    <t>Cleaning</t>
  </si>
  <si>
    <t>Maintenance</t>
  </si>
  <si>
    <t>Interest for 7 months</t>
  </si>
  <si>
    <t>Years</t>
  </si>
  <si>
    <t>Per Year</t>
  </si>
  <si>
    <t>Payment</t>
  </si>
  <si>
    <t>Number of Periods</t>
  </si>
  <si>
    <t>Actual</t>
  </si>
  <si>
    <t>Budget</t>
  </si>
  <si>
    <t>January</t>
  </si>
  <si>
    <t>PPD</t>
  </si>
  <si>
    <t>Patient Days</t>
  </si>
  <si>
    <t>Invoice #</t>
  </si>
  <si>
    <t>Date</t>
  </si>
  <si>
    <t>Customer</t>
  </si>
  <si>
    <t>Amount</t>
  </si>
  <si>
    <t>Robert Kennedy</t>
  </si>
  <si>
    <t>Tami Vaught</t>
  </si>
  <si>
    <t>Scott Slade</t>
  </si>
  <si>
    <t>Mary Kay Brown</t>
  </si>
  <si>
    <t>Tommy Pruitt</t>
  </si>
  <si>
    <t>Tommy Mason</t>
  </si>
  <si>
    <t>Lisa Sullivan</t>
  </si>
  <si>
    <t>Emmitt Smith</t>
  </si>
  <si>
    <t>Joey Rayhonie</t>
  </si>
  <si>
    <t>Brooke Steele</t>
  </si>
  <si>
    <t>Barbara Harrington</t>
  </si>
  <si>
    <t>Rocky Martin</t>
  </si>
  <si>
    <t>Laurie Shell</t>
  </si>
  <si>
    <t>Expense 1</t>
  </si>
  <si>
    <t>Expense 2</t>
  </si>
  <si>
    <t>Expense 3</t>
  </si>
  <si>
    <t>Expense 4</t>
  </si>
  <si>
    <t>Expense 5</t>
  </si>
  <si>
    <t>Expense 6</t>
  </si>
  <si>
    <t>Expense 7</t>
  </si>
  <si>
    <t>Total</t>
  </si>
  <si>
    <t>Jan</t>
  </si>
  <si>
    <t>Feb</t>
  </si>
  <si>
    <t>Mar</t>
  </si>
  <si>
    <t>Apr</t>
  </si>
  <si>
    <t>May</t>
  </si>
  <si>
    <t>Jun</t>
  </si>
  <si>
    <t>Inflation Rate Assumed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</si>
</sst>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indexed="8"/>
      <name val="Times New Roman"/>
      <family val="1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 style="double">
        <color rgb="FF0070C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left" indent="5"/>
    </xf>
    <xf numFmtId="0" fontId="2" fillId="0" borderId="0" xfId="0" applyFont="1"/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2" fillId="0" borderId="1" xfId="0" quotePrefix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indent="5"/>
    </xf>
    <xf numFmtId="0" fontId="2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indent="5"/>
    </xf>
    <xf numFmtId="0" fontId="6" fillId="0" borderId="0" xfId="0" applyFont="1"/>
    <xf numFmtId="0" fontId="7" fillId="0" borderId="0" xfId="0" applyFont="1" applyAlignment="1">
      <alignment horizontal="left" indent="5"/>
    </xf>
    <xf numFmtId="0" fontId="7" fillId="0" borderId="0" xfId="0" applyFont="1"/>
    <xf numFmtId="0" fontId="6" fillId="0" borderId="1" xfId="0" applyFont="1" applyBorder="1"/>
    <xf numFmtId="164" fontId="6" fillId="0" borderId="0" xfId="1" applyNumberFormat="1" applyFont="1"/>
    <xf numFmtId="164" fontId="6" fillId="0" borderId="1" xfId="1" applyNumberFormat="1" applyFont="1" applyBorder="1"/>
    <xf numFmtId="0" fontId="0" fillId="0" borderId="0" xfId="0" quotePrefix="1" applyAlignment="1">
      <alignment horizontal="left"/>
    </xf>
    <xf numFmtId="0" fontId="9" fillId="0" borderId="0" xfId="0" quotePrefix="1" applyFont="1" applyAlignment="1">
      <alignment horizontal="left"/>
    </xf>
    <xf numFmtId="0" fontId="9" fillId="0" borderId="0" xfId="0" applyFont="1"/>
    <xf numFmtId="164" fontId="9" fillId="2" borderId="2" xfId="1" applyNumberFormat="1" applyFont="1" applyFill="1" applyBorder="1"/>
    <xf numFmtId="10" fontId="9" fillId="2" borderId="2" xfId="3" applyNumberFormat="1" applyFont="1" applyFill="1" applyBorder="1"/>
    <xf numFmtId="0" fontId="9" fillId="2" borderId="2" xfId="0" applyFont="1" applyFill="1" applyBorder="1"/>
    <xf numFmtId="8" fontId="9" fillId="0" borderId="1" xfId="0" applyNumberFormat="1" applyFont="1" applyBorder="1"/>
    <xf numFmtId="164" fontId="5" fillId="0" borderId="0" xfId="1" applyNumberFormat="1" applyFont="1"/>
    <xf numFmtId="0" fontId="5" fillId="0" borderId="0" xfId="0" quotePrefix="1" applyFont="1" applyAlignment="1">
      <alignment horizontal="left"/>
    </xf>
    <xf numFmtId="0" fontId="10" fillId="0" borderId="0" xfId="0" applyFont="1"/>
    <xf numFmtId="10" fontId="5" fillId="0" borderId="0" xfId="3" applyNumberFormat="1" applyFont="1"/>
    <xf numFmtId="0" fontId="5" fillId="2" borderId="1" xfId="0" applyFont="1" applyFill="1" applyBorder="1"/>
    <xf numFmtId="164" fontId="5" fillId="2" borderId="1" xfId="1" applyNumberFormat="1" applyFont="1" applyFill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1" xfId="0" applyNumberFormat="1" applyFont="1" applyBorder="1"/>
    <xf numFmtId="0" fontId="6" fillId="0" borderId="0" xfId="0" quotePrefix="1" applyFont="1" applyAlignment="1">
      <alignment horizontal="left"/>
    </xf>
    <xf numFmtId="44" fontId="6" fillId="0" borderId="0" xfId="2" applyFont="1"/>
    <xf numFmtId="14" fontId="7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165" fontId="12" fillId="0" borderId="0" xfId="0" quotePrefix="1" applyNumberFormat="1" applyFont="1" applyAlignment="1"/>
    <xf numFmtId="165" fontId="12" fillId="0" borderId="0" xfId="0" applyNumberFormat="1" applyFont="1" applyAlignment="1">
      <alignment horizontal="left"/>
    </xf>
    <xf numFmtId="165" fontId="12" fillId="0" borderId="0" xfId="0" applyNumberFormat="1" applyFont="1" applyAlignment="1"/>
    <xf numFmtId="165" fontId="12" fillId="0" borderId="0" xfId="0" applyNumberFormat="1" applyFont="1"/>
    <xf numFmtId="44" fontId="6" fillId="0" borderId="0" xfId="2" applyFont="1" applyAlignment="1"/>
    <xf numFmtId="10" fontId="6" fillId="0" borderId="0" xfId="3" applyNumberFormat="1" applyFont="1"/>
    <xf numFmtId="44" fontId="6" fillId="0" borderId="1" xfId="2" applyFont="1" applyBorder="1"/>
    <xf numFmtId="166" fontId="6" fillId="0" borderId="0" xfId="2" applyNumberFormat="1" applyFont="1"/>
    <xf numFmtId="166" fontId="6" fillId="0" borderId="1" xfId="2" applyNumberFormat="1" applyFont="1" applyBorder="1"/>
    <xf numFmtId="44" fontId="7" fillId="0" borderId="0" xfId="2" applyFont="1"/>
    <xf numFmtId="44" fontId="0" fillId="0" borderId="0" xfId="2" applyFont="1"/>
    <xf numFmtId="44" fontId="6" fillId="0" borderId="3" xfId="2" applyFont="1" applyBorder="1" applyAlignment="1">
      <alignment horizontal="center"/>
    </xf>
    <xf numFmtId="0" fontId="6" fillId="2" borderId="1" xfId="0" applyFont="1" applyFill="1" applyBorder="1"/>
    <xf numFmtId="164" fontId="6" fillId="2" borderId="1" xfId="1" applyNumberFormat="1" applyFont="1" applyFill="1" applyBorder="1"/>
    <xf numFmtId="0" fontId="0" fillId="0" borderId="0" xfId="0" applyAlignment="1"/>
    <xf numFmtId="0" fontId="13" fillId="0" borderId="0" xfId="0" applyFont="1"/>
    <xf numFmtId="0" fontId="13" fillId="0" borderId="3" xfId="0" applyFont="1" applyBorder="1"/>
    <xf numFmtId="164" fontId="13" fillId="0" borderId="0" xfId="1" applyNumberFormat="1" applyFont="1"/>
    <xf numFmtId="0" fontId="13" fillId="0" borderId="4" xfId="0" applyFont="1" applyBorder="1"/>
    <xf numFmtId="0" fontId="11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219256</xdr:colOff>
      <xdr:row>0</xdr:row>
      <xdr:rowOff>75881</xdr:rowOff>
    </xdr:from>
    <xdr:to>
      <xdr:col>3</xdr:col>
      <xdr:colOff>63140</xdr:colOff>
      <xdr:row>3</xdr:row>
      <xdr:rowOff>101912</xdr:rowOff>
    </xdr:to>
    <xdr:pic>
      <xdr:nvPicPr>
        <xdr:cNvPr id="2" name="Picture 1" descr="img36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21425346">
          <a:off x="219256" y="75881"/>
          <a:ext cx="1665540" cy="597531"/>
        </a:xfrm>
        <a:prstGeom prst="rect">
          <a:avLst/>
        </a:prstGeom>
      </xdr:spPr>
    </xdr:pic>
    <xdr:clientData/>
  </xdr:twoCellAnchor>
  <xdr:twoCellAnchor editAs="oneCell">
    <xdr:from>
      <xdr:col>0</xdr:col>
      <xdr:colOff>317004</xdr:colOff>
      <xdr:row>4</xdr:row>
      <xdr:rowOff>23811</xdr:rowOff>
    </xdr:from>
    <xdr:to>
      <xdr:col>2</xdr:col>
      <xdr:colOff>446484</xdr:colOff>
      <xdr:row>13</xdr:row>
      <xdr:rowOff>101202</xdr:rowOff>
    </xdr:to>
    <xdr:pic>
      <xdr:nvPicPr>
        <xdr:cNvPr id="3" name="Picture 2" descr="JCC 5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7004" y="785811"/>
          <a:ext cx="1343918" cy="17918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38100</xdr:rowOff>
    </xdr:from>
    <xdr:to>
      <xdr:col>9</xdr:col>
      <xdr:colOff>600075</xdr:colOff>
      <xdr:row>6</xdr:row>
      <xdr:rowOff>104775</xdr:rowOff>
    </xdr:to>
    <xdr:sp macro="" textlink="">
      <xdr:nvSpPr>
        <xdr:cNvPr id="2" name="Oval Callout 1"/>
        <xdr:cNvSpPr/>
      </xdr:nvSpPr>
      <xdr:spPr>
        <a:xfrm>
          <a:off x="6496050" y="504825"/>
          <a:ext cx="2124075" cy="981075"/>
        </a:xfrm>
        <a:prstGeom prst="wedgeEllipseCallout">
          <a:avLst>
            <a:gd name="adj1" fmla="val -109622"/>
            <a:gd name="adj2" fmla="val 4248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800" b="1"/>
            <a:t>The Wrong Way</a:t>
          </a:r>
          <a:endParaRPr lang="en-US" sz="1100" b="1"/>
        </a:p>
      </xdr:txBody>
    </xdr:sp>
    <xdr:clientData/>
  </xdr:twoCellAnchor>
  <xdr:twoCellAnchor>
    <xdr:from>
      <xdr:col>6</xdr:col>
      <xdr:colOff>352425</xdr:colOff>
      <xdr:row>11</xdr:row>
      <xdr:rowOff>209550</xdr:rowOff>
    </xdr:from>
    <xdr:to>
      <xdr:col>10</xdr:col>
      <xdr:colOff>38100</xdr:colOff>
      <xdr:row>14</xdr:row>
      <xdr:rowOff>295275</xdr:rowOff>
    </xdr:to>
    <xdr:sp macro="" textlink="">
      <xdr:nvSpPr>
        <xdr:cNvPr id="3" name="Oval Callout 2"/>
        <xdr:cNvSpPr/>
      </xdr:nvSpPr>
      <xdr:spPr>
        <a:xfrm>
          <a:off x="6543675" y="2781300"/>
          <a:ext cx="2124075" cy="981075"/>
        </a:xfrm>
        <a:prstGeom prst="wedgeEllipseCallout">
          <a:avLst>
            <a:gd name="adj1" fmla="val -109622"/>
            <a:gd name="adj2" fmla="val 4248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800" b="1"/>
            <a:t>The Correct Way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8</xdr:row>
      <xdr:rowOff>200025</xdr:rowOff>
    </xdr:from>
    <xdr:to>
      <xdr:col>11</xdr:col>
      <xdr:colOff>342900</xdr:colOff>
      <xdr:row>14</xdr:row>
      <xdr:rowOff>171450</xdr:rowOff>
    </xdr:to>
    <xdr:sp macro="" textlink="">
      <xdr:nvSpPr>
        <xdr:cNvPr id="2" name="Oval Callout 1"/>
        <xdr:cNvSpPr/>
      </xdr:nvSpPr>
      <xdr:spPr>
        <a:xfrm>
          <a:off x="6467475" y="2133600"/>
          <a:ext cx="1752600" cy="1581150"/>
        </a:xfrm>
        <a:prstGeom prst="wedgeEllipseCallout">
          <a:avLst>
            <a:gd name="adj1" fmla="val -85507"/>
            <a:gd name="adj2" fmla="val -195115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/>
            <a:t>Delete this column to see example of #REF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"/>
  <sheetViews>
    <sheetView showGridLines="0" zoomScale="160" zoomScaleNormal="160" workbookViewId="0">
      <selection activeCell="D5" sqref="D5"/>
    </sheetView>
  </sheetViews>
  <sheetFormatPr defaultRowHeight="15" x14ac:dyDescent="0.25"/>
  <sheetData>
    <row r="1" spans="1:1" x14ac:dyDescent="0.25">
      <c r="A1" s="56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25"/>
  <sheetViews>
    <sheetView showGridLines="0" workbookViewId="0">
      <selection activeCell="D17" sqref="D17"/>
    </sheetView>
  </sheetViews>
  <sheetFormatPr defaultRowHeight="15" x14ac:dyDescent="0.25"/>
  <cols>
    <col min="3" max="3" width="33.5703125" customWidth="1"/>
    <col min="4" max="4" width="22.7109375" customWidth="1"/>
  </cols>
  <sheetData>
    <row r="1" spans="1:6" s="14" customFormat="1" ht="21" x14ac:dyDescent="0.35">
      <c r="A1" s="40" t="s">
        <v>19</v>
      </c>
    </row>
    <row r="2" spans="1:6" ht="15.75" x14ac:dyDescent="0.25">
      <c r="A2" s="1"/>
    </row>
    <row r="3" spans="1:6" ht="15.75" x14ac:dyDescent="0.25">
      <c r="A3" s="1"/>
    </row>
    <row r="4" spans="1:6" ht="15.75" x14ac:dyDescent="0.25">
      <c r="A4" s="1"/>
    </row>
    <row r="5" spans="1:6" ht="24" thickBot="1" x14ac:dyDescent="0.4">
      <c r="A5" s="1"/>
      <c r="C5" s="20" t="s">
        <v>48</v>
      </c>
      <c r="D5" s="24">
        <f>PMT(0.065/12,30*12,240000)*-1</f>
        <v>1516.963256383113</v>
      </c>
    </row>
    <row r="6" spans="1:6" ht="16.5" thickTop="1" x14ac:dyDescent="0.25">
      <c r="A6" s="1"/>
    </row>
    <row r="7" spans="1:6" ht="15.75" x14ac:dyDescent="0.25">
      <c r="A7" s="1"/>
    </row>
    <row r="8" spans="1:6" ht="15.75" x14ac:dyDescent="0.25">
      <c r="A8" s="1"/>
    </row>
    <row r="9" spans="1:6" ht="15.75" x14ac:dyDescent="0.25">
      <c r="A9" s="1"/>
    </row>
    <row r="10" spans="1:6" ht="23.25" x14ac:dyDescent="0.35">
      <c r="A10" s="1"/>
      <c r="C10" s="19" t="s">
        <v>36</v>
      </c>
      <c r="D10" s="21">
        <v>240000</v>
      </c>
      <c r="E10" s="20"/>
      <c r="F10" s="20"/>
    </row>
    <row r="11" spans="1:6" ht="23.25" x14ac:dyDescent="0.35">
      <c r="A11" s="1"/>
      <c r="C11" s="19" t="s">
        <v>38</v>
      </c>
      <c r="D11" s="22">
        <v>6.5000000000000002E-2</v>
      </c>
      <c r="E11" s="19" t="s">
        <v>47</v>
      </c>
      <c r="F11" s="20"/>
    </row>
    <row r="12" spans="1:6" ht="23.25" x14ac:dyDescent="0.35">
      <c r="A12" s="1"/>
      <c r="C12" s="19" t="s">
        <v>49</v>
      </c>
      <c r="D12" s="23">
        <v>30</v>
      </c>
      <c r="E12" s="20" t="s">
        <v>46</v>
      </c>
      <c r="F12" s="20"/>
    </row>
    <row r="13" spans="1:6" ht="23.25" x14ac:dyDescent="0.35">
      <c r="A13" s="1"/>
      <c r="C13" s="20"/>
      <c r="D13" s="20"/>
      <c r="E13" s="20"/>
      <c r="F13" s="20"/>
    </row>
    <row r="14" spans="1:6" ht="24" thickBot="1" x14ac:dyDescent="0.4">
      <c r="A14" s="1"/>
      <c r="C14" s="20" t="s">
        <v>48</v>
      </c>
      <c r="D14" s="24">
        <f>PMT(D11/12,D12*12,D10)*-1</f>
        <v>1516.963256383113</v>
      </c>
      <c r="E14" s="20"/>
      <c r="F14" s="20"/>
    </row>
    <row r="15" spans="1:6" ht="24" thickTop="1" x14ac:dyDescent="0.35">
      <c r="A15" s="1"/>
      <c r="C15" s="20"/>
      <c r="D15" s="20"/>
      <c r="E15" s="20"/>
      <c r="F15" s="20"/>
    </row>
    <row r="16" spans="1:6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25"/>
  <sheetViews>
    <sheetView showGridLines="0" workbookViewId="0">
      <selection activeCell="G11" sqref="G11"/>
    </sheetView>
  </sheetViews>
  <sheetFormatPr defaultRowHeight="21" x14ac:dyDescent="0.35"/>
  <cols>
    <col min="1" max="1" width="9.140625" style="12"/>
    <col min="2" max="2" width="18.85546875" style="12" customWidth="1"/>
    <col min="3" max="4" width="13.7109375" style="12" customWidth="1"/>
    <col min="5" max="16384" width="9.140625" style="12"/>
  </cols>
  <sheetData>
    <row r="1" spans="1:4" x14ac:dyDescent="0.35">
      <c r="A1" s="41" t="s">
        <v>20</v>
      </c>
    </row>
    <row r="2" spans="1:4" x14ac:dyDescent="0.35">
      <c r="A2" s="11"/>
    </row>
    <row r="3" spans="1:4" x14ac:dyDescent="0.35">
      <c r="A3" s="11"/>
      <c r="B3" s="57"/>
      <c r="C3" s="61" t="s">
        <v>52</v>
      </c>
      <c r="D3" s="61"/>
    </row>
    <row r="4" spans="1:4" x14ac:dyDescent="0.35">
      <c r="A4" s="11"/>
      <c r="B4" s="57"/>
      <c r="C4" s="58" t="s">
        <v>50</v>
      </c>
      <c r="D4" s="58" t="s">
        <v>51</v>
      </c>
    </row>
    <row r="5" spans="1:4" x14ac:dyDescent="0.35">
      <c r="A5" s="11"/>
      <c r="B5" s="57" t="s">
        <v>35</v>
      </c>
      <c r="C5" s="59">
        <v>4500</v>
      </c>
      <c r="D5" s="59">
        <v>4500</v>
      </c>
    </row>
    <row r="6" spans="1:4" x14ac:dyDescent="0.35">
      <c r="A6" s="11"/>
      <c r="B6" s="57" t="s">
        <v>37</v>
      </c>
      <c r="C6" s="59">
        <v>400</v>
      </c>
      <c r="D6" s="59">
        <v>650</v>
      </c>
    </row>
    <row r="7" spans="1:4" x14ac:dyDescent="0.35">
      <c r="A7" s="11"/>
      <c r="B7" s="57" t="s">
        <v>39</v>
      </c>
      <c r="C7" s="59">
        <v>120</v>
      </c>
      <c r="D7" s="59">
        <v>95</v>
      </c>
    </row>
    <row r="8" spans="1:4" x14ac:dyDescent="0.35">
      <c r="A8" s="11"/>
      <c r="B8" s="57" t="s">
        <v>40</v>
      </c>
      <c r="C8" s="59">
        <v>340</v>
      </c>
      <c r="D8" s="59">
        <v>280</v>
      </c>
    </row>
    <row r="9" spans="1:4" x14ac:dyDescent="0.35">
      <c r="A9" s="11"/>
      <c r="B9" s="57" t="s">
        <v>41</v>
      </c>
      <c r="C9" s="59">
        <v>64</v>
      </c>
      <c r="D9" s="59">
        <v>75</v>
      </c>
    </row>
    <row r="10" spans="1:4" x14ac:dyDescent="0.35">
      <c r="A10" s="11"/>
      <c r="B10" s="57" t="s">
        <v>43</v>
      </c>
      <c r="C10" s="59">
        <v>900</v>
      </c>
      <c r="D10" s="59">
        <v>1200</v>
      </c>
    </row>
    <row r="11" spans="1:4" x14ac:dyDescent="0.35">
      <c r="A11" s="11"/>
      <c r="B11" s="57" t="s">
        <v>44</v>
      </c>
      <c r="C11" s="59">
        <v>500</v>
      </c>
      <c r="D11" s="59">
        <v>250</v>
      </c>
    </row>
    <row r="12" spans="1:4" ht="21.75" thickBot="1" x14ac:dyDescent="0.4">
      <c r="A12" s="11"/>
      <c r="B12" s="57"/>
      <c r="C12" s="60"/>
      <c r="D12" s="60"/>
    </row>
    <row r="13" spans="1:4" ht="21.75" thickTop="1" x14ac:dyDescent="0.35">
      <c r="A13" s="11"/>
    </row>
    <row r="14" spans="1:4" x14ac:dyDescent="0.35">
      <c r="A14" s="11"/>
    </row>
    <row r="15" spans="1:4" x14ac:dyDescent="0.35">
      <c r="A15" s="11"/>
    </row>
    <row r="16" spans="1:4" x14ac:dyDescent="0.35">
      <c r="A16" s="11"/>
    </row>
    <row r="17" spans="1:1" x14ac:dyDescent="0.35">
      <c r="A17" s="11"/>
    </row>
    <row r="18" spans="1:1" x14ac:dyDescent="0.35">
      <c r="A18" s="11"/>
    </row>
    <row r="19" spans="1:1" x14ac:dyDescent="0.35">
      <c r="A19" s="11"/>
    </row>
    <row r="20" spans="1:1" x14ac:dyDescent="0.35">
      <c r="A20" s="11"/>
    </row>
    <row r="21" spans="1:1" x14ac:dyDescent="0.35">
      <c r="A21" s="11"/>
    </row>
    <row r="22" spans="1:1" x14ac:dyDescent="0.35">
      <c r="A22" s="11"/>
    </row>
    <row r="23" spans="1:1" x14ac:dyDescent="0.35">
      <c r="A23" s="11"/>
    </row>
    <row r="24" spans="1:1" x14ac:dyDescent="0.35">
      <c r="A24" s="11"/>
    </row>
    <row r="25" spans="1:1" x14ac:dyDescent="0.35">
      <c r="A25" s="11"/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25"/>
  <sheetViews>
    <sheetView showGridLines="0" workbookViewId="0">
      <selection activeCell="E18" sqref="E18"/>
    </sheetView>
  </sheetViews>
  <sheetFormatPr defaultRowHeight="15" x14ac:dyDescent="0.25"/>
  <cols>
    <col min="4" max="4" width="22.85546875" customWidth="1"/>
    <col min="5" max="6" width="11.5703125" customWidth="1"/>
  </cols>
  <sheetData>
    <row r="1" spans="1:6" s="14" customFormat="1" ht="21" x14ac:dyDescent="0.35">
      <c r="A1" s="40" t="s">
        <v>21</v>
      </c>
    </row>
    <row r="2" spans="1:6" ht="15.75" x14ac:dyDescent="0.25">
      <c r="A2" s="1"/>
    </row>
    <row r="3" spans="1:6" ht="15.75" x14ac:dyDescent="0.25">
      <c r="A3" s="1"/>
    </row>
    <row r="4" spans="1:6" ht="15.75" x14ac:dyDescent="0.25">
      <c r="A4" s="1"/>
    </row>
    <row r="5" spans="1:6" ht="21" x14ac:dyDescent="0.35">
      <c r="A5" s="1"/>
      <c r="E5" s="62" t="s">
        <v>52</v>
      </c>
      <c r="F5" s="62"/>
    </row>
    <row r="6" spans="1:6" ht="21" x14ac:dyDescent="0.35">
      <c r="A6" s="1"/>
      <c r="D6" s="12"/>
      <c r="E6" s="31" t="s">
        <v>50</v>
      </c>
      <c r="F6" s="31" t="s">
        <v>51</v>
      </c>
    </row>
    <row r="7" spans="1:6" ht="21" x14ac:dyDescent="0.35">
      <c r="A7" s="1"/>
      <c r="D7" s="12" t="s">
        <v>35</v>
      </c>
      <c r="E7" s="16">
        <v>4500</v>
      </c>
      <c r="F7" s="16">
        <v>4500</v>
      </c>
    </row>
    <row r="8" spans="1:6" ht="21" x14ac:dyDescent="0.35">
      <c r="A8" s="1"/>
      <c r="D8" s="12" t="s">
        <v>37</v>
      </c>
      <c r="E8" s="16">
        <v>400</v>
      </c>
      <c r="F8" s="16">
        <v>650</v>
      </c>
    </row>
    <row r="9" spans="1:6" ht="21" x14ac:dyDescent="0.35">
      <c r="A9" s="1"/>
      <c r="D9" s="12" t="s">
        <v>39</v>
      </c>
      <c r="E9" s="16">
        <v>120</v>
      </c>
      <c r="F9" s="16">
        <v>95</v>
      </c>
    </row>
    <row r="10" spans="1:6" ht="21" x14ac:dyDescent="0.35">
      <c r="A10" s="1"/>
      <c r="D10" s="12" t="s">
        <v>40</v>
      </c>
      <c r="E10" s="16">
        <v>340</v>
      </c>
      <c r="F10" s="16">
        <v>280</v>
      </c>
    </row>
    <row r="11" spans="1:6" ht="21" x14ac:dyDescent="0.35">
      <c r="A11" s="1"/>
      <c r="D11" s="12" t="s">
        <v>41</v>
      </c>
      <c r="E11" s="16">
        <v>64</v>
      </c>
      <c r="F11" s="16">
        <v>75</v>
      </c>
    </row>
    <row r="12" spans="1:6" ht="21" x14ac:dyDescent="0.35">
      <c r="A12" s="1"/>
      <c r="D12" s="12" t="s">
        <v>43</v>
      </c>
      <c r="E12" s="16">
        <v>900</v>
      </c>
      <c r="F12" s="16">
        <v>1200</v>
      </c>
    </row>
    <row r="13" spans="1:6" ht="21" x14ac:dyDescent="0.35">
      <c r="A13" s="1"/>
      <c r="D13" s="12" t="s">
        <v>44</v>
      </c>
      <c r="E13" s="16">
        <v>500</v>
      </c>
      <c r="F13" s="16">
        <v>250</v>
      </c>
    </row>
    <row r="14" spans="1:6" ht="21.75" thickBot="1" x14ac:dyDescent="0.4">
      <c r="A14" s="1"/>
      <c r="D14" s="12"/>
      <c r="E14" s="15"/>
      <c r="F14" s="15"/>
    </row>
    <row r="15" spans="1:6" ht="16.5" thickTop="1" x14ac:dyDescent="0.25">
      <c r="A15" s="1"/>
    </row>
    <row r="16" spans="1:6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mergeCells count="1">
    <mergeCell ref="E5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23"/>
  <sheetViews>
    <sheetView showGridLines="0" workbookViewId="0">
      <selection activeCell="C19" sqref="C19"/>
    </sheetView>
  </sheetViews>
  <sheetFormatPr defaultRowHeight="21" x14ac:dyDescent="0.35"/>
  <cols>
    <col min="1" max="4" width="9.140625" style="12"/>
    <col min="5" max="5" width="24.28515625" style="12" customWidth="1"/>
    <col min="6" max="7" width="12.140625" style="12" customWidth="1"/>
    <col min="8" max="16384" width="9.140625" style="12"/>
  </cols>
  <sheetData>
    <row r="1" spans="1:7" s="14" customFormat="1" x14ac:dyDescent="0.35">
      <c r="A1" s="40" t="s">
        <v>22</v>
      </c>
    </row>
    <row r="2" spans="1:7" x14ac:dyDescent="0.35">
      <c r="A2" s="11"/>
    </row>
    <row r="3" spans="1:7" x14ac:dyDescent="0.35">
      <c r="A3" s="11"/>
      <c r="F3" s="62" t="s">
        <v>52</v>
      </c>
      <c r="G3" s="62"/>
    </row>
    <row r="4" spans="1:7" x14ac:dyDescent="0.35">
      <c r="A4" s="11"/>
      <c r="F4" s="32" t="s">
        <v>50</v>
      </c>
      <c r="G4" s="32" t="s">
        <v>53</v>
      </c>
    </row>
    <row r="5" spans="1:7" x14ac:dyDescent="0.35">
      <c r="A5" s="11"/>
      <c r="E5" s="12" t="s">
        <v>35</v>
      </c>
      <c r="F5" s="16">
        <v>4500</v>
      </c>
      <c r="G5" s="36">
        <f>F5/F14</f>
        <v>3.5266457680250785</v>
      </c>
    </row>
    <row r="6" spans="1:7" x14ac:dyDescent="0.35">
      <c r="A6" s="11"/>
      <c r="E6" s="12" t="s">
        <v>37</v>
      </c>
      <c r="F6" s="16">
        <v>400</v>
      </c>
      <c r="G6" s="36"/>
    </row>
    <row r="7" spans="1:7" x14ac:dyDescent="0.35">
      <c r="A7" s="11"/>
      <c r="E7" s="12" t="s">
        <v>39</v>
      </c>
      <c r="F7" s="16">
        <v>120</v>
      </c>
      <c r="G7" s="36"/>
    </row>
    <row r="8" spans="1:7" x14ac:dyDescent="0.35">
      <c r="A8" s="11"/>
      <c r="E8" s="12" t="s">
        <v>40</v>
      </c>
      <c r="F8" s="16">
        <v>340</v>
      </c>
      <c r="G8" s="36"/>
    </row>
    <row r="9" spans="1:7" x14ac:dyDescent="0.35">
      <c r="A9" s="11"/>
      <c r="E9" s="12" t="s">
        <v>41</v>
      </c>
      <c r="F9" s="16">
        <v>64</v>
      </c>
      <c r="G9" s="36"/>
    </row>
    <row r="10" spans="1:7" x14ac:dyDescent="0.35">
      <c r="A10" s="11"/>
      <c r="E10" s="12" t="s">
        <v>43</v>
      </c>
      <c r="F10" s="16">
        <v>900</v>
      </c>
      <c r="G10" s="36"/>
    </row>
    <row r="11" spans="1:7" x14ac:dyDescent="0.35">
      <c r="A11" s="11"/>
      <c r="E11" s="12" t="s">
        <v>44</v>
      </c>
      <c r="F11" s="16">
        <v>500</v>
      </c>
      <c r="G11" s="36"/>
    </row>
    <row r="12" spans="1:7" ht="21.75" thickBot="1" x14ac:dyDescent="0.4">
      <c r="A12" s="11"/>
      <c r="F12" s="34">
        <f>SUM(F5:F11)</f>
        <v>6824</v>
      </c>
      <c r="G12" s="48">
        <f t="shared" ref="G12" si="0">SUM(G5:G11)</f>
        <v>3.5266457680250785</v>
      </c>
    </row>
    <row r="13" spans="1:7" ht="21.75" thickTop="1" x14ac:dyDescent="0.35">
      <c r="A13" s="11"/>
    </row>
    <row r="14" spans="1:7" ht="21.75" thickBot="1" x14ac:dyDescent="0.4">
      <c r="A14" s="11"/>
      <c r="E14" s="35" t="s">
        <v>54</v>
      </c>
      <c r="F14" s="17">
        <v>1276</v>
      </c>
    </row>
    <row r="15" spans="1:7" ht="21.75" thickTop="1" x14ac:dyDescent="0.35">
      <c r="A15" s="11"/>
    </row>
    <row r="16" spans="1:7" x14ac:dyDescent="0.35">
      <c r="A16" s="11"/>
    </row>
    <row r="17" spans="1:1" x14ac:dyDescent="0.35">
      <c r="A17" s="11"/>
    </row>
    <row r="18" spans="1:1" x14ac:dyDescent="0.35">
      <c r="A18" s="11"/>
    </row>
    <row r="19" spans="1:1" x14ac:dyDescent="0.35">
      <c r="A19" s="11"/>
    </row>
    <row r="20" spans="1:1" x14ac:dyDescent="0.35">
      <c r="A20" s="11"/>
    </row>
    <row r="21" spans="1:1" x14ac:dyDescent="0.35">
      <c r="A21" s="11"/>
    </row>
    <row r="22" spans="1:1" x14ac:dyDescent="0.35">
      <c r="A22" s="11"/>
    </row>
    <row r="23" spans="1:1" x14ac:dyDescent="0.35">
      <c r="A23" s="11"/>
    </row>
  </sheetData>
  <mergeCells count="1">
    <mergeCell ref="F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25"/>
  <sheetViews>
    <sheetView showGridLines="0" workbookViewId="0">
      <selection activeCell="C19" sqref="C19"/>
    </sheetView>
  </sheetViews>
  <sheetFormatPr defaultRowHeight="21" x14ac:dyDescent="0.35"/>
  <cols>
    <col min="1" max="1" width="13" style="12" customWidth="1"/>
    <col min="2" max="2" width="15" style="38" customWidth="1"/>
    <col min="3" max="3" width="24.5703125" style="41" customWidth="1"/>
    <col min="4" max="4" width="18.28515625" style="12" customWidth="1"/>
    <col min="5" max="13" width="15" style="12" bestFit="1" customWidth="1"/>
    <col min="14" max="16" width="16.5703125" style="12" bestFit="1" customWidth="1"/>
    <col min="17" max="16384" width="9.140625" style="12"/>
  </cols>
  <sheetData>
    <row r="1" spans="1:16" s="14" customFormat="1" x14ac:dyDescent="0.35">
      <c r="A1" s="40" t="s">
        <v>23</v>
      </c>
      <c r="B1" s="37"/>
      <c r="C1" s="40"/>
      <c r="D1" s="13"/>
    </row>
    <row r="2" spans="1:16" x14ac:dyDescent="0.35">
      <c r="A2" s="11"/>
      <c r="D2" s="11"/>
    </row>
    <row r="3" spans="1:16" x14ac:dyDescent="0.35">
      <c r="A3" s="11"/>
      <c r="D3" s="11"/>
    </row>
    <row r="4" spans="1:16" s="45" customFormat="1" x14ac:dyDescent="0.35">
      <c r="A4" s="42" t="s">
        <v>55</v>
      </c>
      <c r="B4" s="43" t="s">
        <v>56</v>
      </c>
      <c r="C4" s="44" t="s">
        <v>57</v>
      </c>
      <c r="D4" s="44" t="s">
        <v>58</v>
      </c>
      <c r="E4" s="45">
        <v>40209</v>
      </c>
      <c r="F4" s="45">
        <v>40237</v>
      </c>
      <c r="G4" s="45">
        <v>40268</v>
      </c>
      <c r="H4" s="45">
        <v>40298</v>
      </c>
      <c r="I4" s="45">
        <v>40329</v>
      </c>
      <c r="J4" s="45">
        <v>40359</v>
      </c>
      <c r="K4" s="45">
        <v>40390</v>
      </c>
      <c r="L4" s="45">
        <v>40421</v>
      </c>
      <c r="M4" s="45">
        <v>40451</v>
      </c>
      <c r="N4" s="45">
        <v>40482</v>
      </c>
      <c r="O4" s="45">
        <v>40512</v>
      </c>
      <c r="P4" s="45">
        <v>40543</v>
      </c>
    </row>
    <row r="5" spans="1:16" x14ac:dyDescent="0.35">
      <c r="A5" s="33">
        <v>3244</v>
      </c>
      <c r="B5" s="39">
        <v>40143</v>
      </c>
      <c r="C5" s="35" t="s">
        <v>69</v>
      </c>
      <c r="D5" s="46">
        <v>1334</v>
      </c>
    </row>
    <row r="6" spans="1:16" x14ac:dyDescent="0.35">
      <c r="A6" s="33">
        <v>3245</v>
      </c>
      <c r="B6" s="39">
        <v>40144</v>
      </c>
      <c r="C6" s="41" t="s">
        <v>59</v>
      </c>
      <c r="D6" s="46">
        <v>5443</v>
      </c>
    </row>
    <row r="7" spans="1:16" x14ac:dyDescent="0.35">
      <c r="A7" s="33">
        <v>3246</v>
      </c>
      <c r="B7" s="39">
        <v>40145</v>
      </c>
      <c r="C7" s="41" t="s">
        <v>60</v>
      </c>
      <c r="D7" s="46">
        <v>6133.3571428571404</v>
      </c>
    </row>
    <row r="8" spans="1:16" x14ac:dyDescent="0.35">
      <c r="A8" s="33">
        <v>3247</v>
      </c>
      <c r="B8" s="39">
        <v>40146</v>
      </c>
      <c r="C8" s="41" t="s">
        <v>61</v>
      </c>
      <c r="D8" s="46">
        <v>2334</v>
      </c>
    </row>
    <row r="9" spans="1:16" x14ac:dyDescent="0.35">
      <c r="A9" s="33">
        <v>3248</v>
      </c>
      <c r="B9" s="39">
        <v>40147</v>
      </c>
      <c r="C9" s="41" t="s">
        <v>62</v>
      </c>
      <c r="D9" s="46">
        <v>4886</v>
      </c>
    </row>
    <row r="10" spans="1:16" x14ac:dyDescent="0.35">
      <c r="A10" s="33">
        <v>3249</v>
      </c>
      <c r="B10" s="39">
        <v>40148</v>
      </c>
      <c r="C10" s="41" t="s">
        <v>63</v>
      </c>
      <c r="D10" s="46">
        <v>3344</v>
      </c>
    </row>
    <row r="11" spans="1:16" x14ac:dyDescent="0.35">
      <c r="A11" s="33">
        <v>3250</v>
      </c>
      <c r="B11" s="39">
        <v>40149</v>
      </c>
      <c r="C11" s="41" t="s">
        <v>64</v>
      </c>
      <c r="D11" s="46">
        <v>6558</v>
      </c>
    </row>
    <row r="12" spans="1:16" x14ac:dyDescent="0.35">
      <c r="A12" s="33">
        <v>3251</v>
      </c>
      <c r="B12" s="39">
        <v>40150</v>
      </c>
      <c r="C12" s="41" t="s">
        <v>65</v>
      </c>
      <c r="D12" s="46">
        <v>5751.2857142857101</v>
      </c>
    </row>
    <row r="13" spans="1:16" x14ac:dyDescent="0.35">
      <c r="A13" s="33">
        <v>3252</v>
      </c>
      <c r="B13" s="39">
        <v>40151</v>
      </c>
      <c r="C13" s="41" t="s">
        <v>66</v>
      </c>
      <c r="D13" s="46">
        <v>6133.3571428571404</v>
      </c>
    </row>
    <row r="14" spans="1:16" x14ac:dyDescent="0.35">
      <c r="A14" s="33">
        <v>3253</v>
      </c>
      <c r="B14" s="39">
        <v>40152</v>
      </c>
      <c r="C14" s="41" t="s">
        <v>67</v>
      </c>
      <c r="D14" s="46">
        <v>6515.4285714285697</v>
      </c>
    </row>
    <row r="15" spans="1:16" x14ac:dyDescent="0.35">
      <c r="A15" s="33">
        <v>3254</v>
      </c>
      <c r="B15" s="39">
        <v>40153</v>
      </c>
      <c r="C15" s="41" t="s">
        <v>68</v>
      </c>
      <c r="D15" s="46">
        <v>6897.5</v>
      </c>
    </row>
    <row r="16" spans="1:16" x14ac:dyDescent="0.35">
      <c r="A16" s="33">
        <v>3255</v>
      </c>
      <c r="B16" s="39">
        <v>40154</v>
      </c>
      <c r="C16" s="35" t="s">
        <v>70</v>
      </c>
      <c r="D16" s="46">
        <v>7279.5714285714303</v>
      </c>
    </row>
    <row r="17" spans="1:4" x14ac:dyDescent="0.35">
      <c r="A17" s="33">
        <v>3256</v>
      </c>
      <c r="B17" s="39">
        <v>40155</v>
      </c>
      <c r="C17" s="41" t="s">
        <v>71</v>
      </c>
      <c r="D17" s="46">
        <v>7661.6428571428596</v>
      </c>
    </row>
    <row r="18" spans="1:4" x14ac:dyDescent="0.35">
      <c r="A18" s="33"/>
      <c r="D18" s="11"/>
    </row>
    <row r="19" spans="1:4" x14ac:dyDescent="0.35">
      <c r="A19" s="11"/>
      <c r="D19" s="11"/>
    </row>
    <row r="20" spans="1:4" x14ac:dyDescent="0.35">
      <c r="A20" s="11"/>
      <c r="D20" s="11"/>
    </row>
    <row r="21" spans="1:4" x14ac:dyDescent="0.35">
      <c r="A21" s="11"/>
      <c r="D21" s="11"/>
    </row>
    <row r="22" spans="1:4" x14ac:dyDescent="0.35">
      <c r="A22" s="11"/>
      <c r="D22" s="11"/>
    </row>
    <row r="23" spans="1:4" x14ac:dyDescent="0.35">
      <c r="A23" s="11"/>
      <c r="D23" s="11"/>
    </row>
    <row r="24" spans="1:4" x14ac:dyDescent="0.35">
      <c r="A24" s="11"/>
      <c r="D24" s="11"/>
    </row>
    <row r="25" spans="1:4" x14ac:dyDescent="0.35">
      <c r="A25" s="11"/>
      <c r="D25" s="1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P25"/>
  <sheetViews>
    <sheetView showGridLines="0" workbookViewId="0">
      <selection activeCell="B16" sqref="B16"/>
    </sheetView>
  </sheetViews>
  <sheetFormatPr defaultRowHeight="15" x14ac:dyDescent="0.25"/>
  <cols>
    <col min="1" max="1" width="13" customWidth="1"/>
    <col min="2" max="2" width="15" customWidth="1"/>
    <col min="3" max="3" width="24.5703125" customWidth="1"/>
    <col min="4" max="4" width="18.28515625" customWidth="1"/>
    <col min="5" max="13" width="15" bestFit="1" customWidth="1"/>
    <col min="14" max="16" width="16.5703125" bestFit="1" customWidth="1"/>
  </cols>
  <sheetData>
    <row r="1" spans="1:16" s="14" customFormat="1" ht="21" x14ac:dyDescent="0.35">
      <c r="A1" s="40" t="s">
        <v>24</v>
      </c>
    </row>
    <row r="2" spans="1:16" ht="15.75" x14ac:dyDescent="0.25">
      <c r="A2" s="1"/>
    </row>
    <row r="3" spans="1:16" s="45" customFormat="1" ht="21" x14ac:dyDescent="0.35">
      <c r="A3" s="42" t="s">
        <v>55</v>
      </c>
      <c r="B3" s="43" t="s">
        <v>56</v>
      </c>
      <c r="C3" s="44" t="s">
        <v>57</v>
      </c>
      <c r="D3" s="44" t="s">
        <v>58</v>
      </c>
      <c r="E3" s="45">
        <v>40209</v>
      </c>
      <c r="F3" s="45">
        <v>40237</v>
      </c>
      <c r="G3" s="45">
        <v>40268</v>
      </c>
      <c r="H3" s="45">
        <v>40298</v>
      </c>
      <c r="I3" s="45">
        <v>40329</v>
      </c>
      <c r="J3" s="45">
        <v>40359</v>
      </c>
      <c r="K3" s="45">
        <v>40390</v>
      </c>
      <c r="L3" s="45">
        <v>40421</v>
      </c>
      <c r="M3" s="45">
        <v>40451</v>
      </c>
      <c r="N3" s="45">
        <v>40482</v>
      </c>
      <c r="O3" s="45">
        <v>40512</v>
      </c>
      <c r="P3" s="45">
        <v>40543</v>
      </c>
    </row>
    <row r="4" spans="1:16" s="12" customFormat="1" ht="21" x14ac:dyDescent="0.35">
      <c r="A4" s="33">
        <v>3244</v>
      </c>
      <c r="B4" s="39">
        <v>40143</v>
      </c>
      <c r="C4" s="35" t="s">
        <v>69</v>
      </c>
      <c r="D4" s="46">
        <v>1334</v>
      </c>
    </row>
    <row r="5" spans="1:16" s="12" customFormat="1" ht="21" x14ac:dyDescent="0.35">
      <c r="A5" s="33">
        <v>3245</v>
      </c>
      <c r="B5" s="39">
        <v>40144</v>
      </c>
      <c r="C5" s="41" t="s">
        <v>59</v>
      </c>
      <c r="D5" s="46">
        <v>5443</v>
      </c>
    </row>
    <row r="6" spans="1:16" s="12" customFormat="1" ht="21" x14ac:dyDescent="0.35">
      <c r="A6" s="33">
        <v>3246</v>
      </c>
      <c r="B6" s="39">
        <v>40145</v>
      </c>
      <c r="C6" s="41" t="s">
        <v>60</v>
      </c>
      <c r="D6" s="46">
        <v>6133.3571428571404</v>
      </c>
    </row>
    <row r="7" spans="1:16" s="12" customFormat="1" ht="21" x14ac:dyDescent="0.35">
      <c r="A7" s="33">
        <v>3247</v>
      </c>
      <c r="B7" s="39">
        <v>40146</v>
      </c>
      <c r="C7" s="41" t="s">
        <v>61</v>
      </c>
      <c r="D7" s="46">
        <v>2334</v>
      </c>
    </row>
    <row r="8" spans="1:16" s="12" customFormat="1" ht="21" x14ac:dyDescent="0.35">
      <c r="A8" s="33">
        <v>3248</v>
      </c>
      <c r="B8" s="39">
        <v>40147</v>
      </c>
      <c r="C8" s="41" t="s">
        <v>62</v>
      </c>
      <c r="D8" s="46">
        <v>4886</v>
      </c>
    </row>
    <row r="9" spans="1:16" s="12" customFormat="1" ht="21" x14ac:dyDescent="0.35">
      <c r="A9" s="33">
        <v>3249</v>
      </c>
      <c r="B9" s="39">
        <v>40148</v>
      </c>
      <c r="C9" s="41" t="s">
        <v>63</v>
      </c>
      <c r="D9" s="46">
        <v>3344</v>
      </c>
    </row>
    <row r="10" spans="1:16" s="12" customFormat="1" ht="21" x14ac:dyDescent="0.35">
      <c r="A10" s="33">
        <v>3250</v>
      </c>
      <c r="B10" s="39">
        <v>40149</v>
      </c>
      <c r="C10" s="41" t="s">
        <v>64</v>
      </c>
      <c r="D10" s="46">
        <v>6558</v>
      </c>
    </row>
    <row r="11" spans="1:16" s="12" customFormat="1" ht="21" x14ac:dyDescent="0.35">
      <c r="A11" s="33">
        <v>3251</v>
      </c>
      <c r="B11" s="39">
        <v>40150</v>
      </c>
      <c r="C11" s="41" t="s">
        <v>65</v>
      </c>
      <c r="D11" s="46">
        <v>5751.2857142857101</v>
      </c>
    </row>
    <row r="12" spans="1:16" s="12" customFormat="1" ht="21" x14ac:dyDescent="0.35">
      <c r="A12" s="33">
        <v>3252</v>
      </c>
      <c r="B12" s="39">
        <v>40151</v>
      </c>
      <c r="C12" s="41" t="s">
        <v>66</v>
      </c>
      <c r="D12" s="46">
        <v>6133.3571428571404</v>
      </c>
    </row>
    <row r="13" spans="1:16" s="12" customFormat="1" ht="21" x14ac:dyDescent="0.35">
      <c r="A13" s="33">
        <v>3253</v>
      </c>
      <c r="B13" s="39">
        <v>40152</v>
      </c>
      <c r="C13" s="41" t="s">
        <v>67</v>
      </c>
      <c r="D13" s="46">
        <v>6515.4285714285697</v>
      </c>
    </row>
    <row r="14" spans="1:16" s="12" customFormat="1" ht="21" x14ac:dyDescent="0.35">
      <c r="A14" s="33">
        <v>3254</v>
      </c>
      <c r="B14" s="39">
        <v>40153</v>
      </c>
      <c r="C14" s="41" t="s">
        <v>68</v>
      </c>
      <c r="D14" s="46">
        <v>6897.5</v>
      </c>
    </row>
    <row r="15" spans="1:16" s="12" customFormat="1" ht="21" x14ac:dyDescent="0.35">
      <c r="A15" s="33">
        <v>3255</v>
      </c>
      <c r="B15" s="39">
        <v>40154</v>
      </c>
      <c r="C15" s="35" t="s">
        <v>70</v>
      </c>
      <c r="D15" s="46">
        <v>7279.5714285714303</v>
      </c>
    </row>
    <row r="16" spans="1:16" s="12" customFormat="1" ht="21" x14ac:dyDescent="0.35">
      <c r="A16" s="33">
        <v>3256</v>
      </c>
      <c r="B16" s="39">
        <v>40155</v>
      </c>
      <c r="C16" s="41" t="s">
        <v>71</v>
      </c>
      <c r="D16" s="46">
        <v>7661.6428571428596</v>
      </c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25"/>
  <sheetViews>
    <sheetView showGridLines="0" tabSelected="1" workbookViewId="0">
      <selection activeCell="C19" sqref="C19"/>
    </sheetView>
  </sheetViews>
  <sheetFormatPr defaultColWidth="13.140625" defaultRowHeight="21" x14ac:dyDescent="0.35"/>
  <cols>
    <col min="1" max="1" width="13.140625" style="12"/>
    <col min="2" max="2" width="25.42578125" style="12" customWidth="1"/>
    <col min="3" max="16384" width="13.140625" style="12"/>
  </cols>
  <sheetData>
    <row r="1" spans="1:8" s="14" customFormat="1" x14ac:dyDescent="0.35">
      <c r="A1" s="40" t="s">
        <v>25</v>
      </c>
    </row>
    <row r="2" spans="1:8" x14ac:dyDescent="0.35">
      <c r="A2" s="11"/>
    </row>
    <row r="3" spans="1:8" x14ac:dyDescent="0.35">
      <c r="A3" s="11"/>
      <c r="B3" s="35" t="s">
        <v>86</v>
      </c>
      <c r="D3" s="47">
        <v>2.5000000000000001E-3</v>
      </c>
    </row>
    <row r="4" spans="1:8" x14ac:dyDescent="0.35">
      <c r="A4" s="11"/>
    </row>
    <row r="5" spans="1:8" x14ac:dyDescent="0.35">
      <c r="A5" s="11"/>
      <c r="C5" s="32" t="s">
        <v>80</v>
      </c>
      <c r="D5" s="32" t="s">
        <v>81</v>
      </c>
      <c r="E5" s="32" t="s">
        <v>82</v>
      </c>
      <c r="F5" s="32" t="s">
        <v>83</v>
      </c>
      <c r="G5" s="32" t="s">
        <v>84</v>
      </c>
      <c r="H5" s="32" t="s">
        <v>85</v>
      </c>
    </row>
    <row r="6" spans="1:8" x14ac:dyDescent="0.35">
      <c r="A6" s="11"/>
      <c r="B6" s="12" t="s">
        <v>72</v>
      </c>
      <c r="C6" s="16">
        <v>655</v>
      </c>
    </row>
    <row r="7" spans="1:8" x14ac:dyDescent="0.35">
      <c r="A7" s="11"/>
      <c r="B7" s="12" t="s">
        <v>73</v>
      </c>
      <c r="C7" s="16">
        <v>766</v>
      </c>
    </row>
    <row r="8" spans="1:8" x14ac:dyDescent="0.35">
      <c r="A8" s="11"/>
      <c r="B8" s="12" t="s">
        <v>74</v>
      </c>
      <c r="C8" s="16">
        <v>6576</v>
      </c>
    </row>
    <row r="9" spans="1:8" x14ac:dyDescent="0.35">
      <c r="A9" s="11"/>
      <c r="B9" s="12" t="s">
        <v>75</v>
      </c>
      <c r="C9" s="16">
        <v>78</v>
      </c>
    </row>
    <row r="10" spans="1:8" x14ac:dyDescent="0.35">
      <c r="A10" s="11"/>
      <c r="B10" s="12" t="s">
        <v>76</v>
      </c>
      <c r="C10" s="16">
        <v>877</v>
      </c>
    </row>
    <row r="11" spans="1:8" x14ac:dyDescent="0.35">
      <c r="A11" s="11"/>
      <c r="B11" s="12" t="s">
        <v>77</v>
      </c>
      <c r="C11" s="16">
        <v>768</v>
      </c>
    </row>
    <row r="12" spans="1:8" x14ac:dyDescent="0.35">
      <c r="A12" s="11"/>
      <c r="B12" s="12" t="s">
        <v>78</v>
      </c>
      <c r="C12" s="16">
        <v>7968</v>
      </c>
    </row>
    <row r="13" spans="1:8" ht="21.75" thickBot="1" x14ac:dyDescent="0.4">
      <c r="A13" s="11"/>
      <c r="B13" s="12" t="s">
        <v>79</v>
      </c>
      <c r="C13" s="17"/>
    </row>
    <row r="14" spans="1:8" ht="21.75" thickTop="1" x14ac:dyDescent="0.35">
      <c r="A14" s="11"/>
    </row>
    <row r="15" spans="1:8" x14ac:dyDescent="0.35">
      <c r="A15" s="11"/>
    </row>
    <row r="16" spans="1:8" x14ac:dyDescent="0.35">
      <c r="A16" s="11"/>
    </row>
    <row r="17" spans="1:1" x14ac:dyDescent="0.35">
      <c r="A17" s="11"/>
    </row>
    <row r="18" spans="1:1" x14ac:dyDescent="0.35">
      <c r="A18" s="11"/>
    </row>
    <row r="19" spans="1:1" x14ac:dyDescent="0.35">
      <c r="A19" s="11"/>
    </row>
    <row r="20" spans="1:1" x14ac:dyDescent="0.35">
      <c r="A20" s="11"/>
    </row>
    <row r="21" spans="1:1" x14ac:dyDescent="0.35">
      <c r="A21" s="11"/>
    </row>
    <row r="22" spans="1:1" x14ac:dyDescent="0.35">
      <c r="A22" s="11"/>
    </row>
    <row r="23" spans="1:1" x14ac:dyDescent="0.35">
      <c r="A23" s="11"/>
    </row>
    <row r="24" spans="1:1" x14ac:dyDescent="0.35">
      <c r="A24" s="11"/>
    </row>
    <row r="25" spans="1:1" x14ac:dyDescent="0.35">
      <c r="A25" s="1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25"/>
  <sheetViews>
    <sheetView showGridLines="0" workbookViewId="0">
      <selection activeCell="C19" sqref="C19"/>
    </sheetView>
  </sheetViews>
  <sheetFormatPr defaultRowHeight="15" x14ac:dyDescent="0.25"/>
  <cols>
    <col min="4" max="5" width="18" customWidth="1"/>
  </cols>
  <sheetData>
    <row r="1" spans="1:5" s="14" customFormat="1" ht="21" x14ac:dyDescent="0.35">
      <c r="A1" s="40" t="s">
        <v>26</v>
      </c>
    </row>
    <row r="2" spans="1:5" ht="15.75" x14ac:dyDescent="0.25">
      <c r="A2" s="1"/>
    </row>
    <row r="3" spans="1:5" ht="15.75" x14ac:dyDescent="0.25">
      <c r="A3" s="1"/>
    </row>
    <row r="4" spans="1:5" ht="15.75" x14ac:dyDescent="0.25">
      <c r="A4" s="1"/>
    </row>
    <row r="5" spans="1:5" ht="21" x14ac:dyDescent="0.35">
      <c r="A5" s="1"/>
      <c r="D5" s="12"/>
      <c r="E5" s="32" t="s">
        <v>80</v>
      </c>
    </row>
    <row r="6" spans="1:5" ht="21" x14ac:dyDescent="0.35">
      <c r="A6" s="1"/>
      <c r="D6" s="12" t="s">
        <v>72</v>
      </c>
      <c r="E6" s="16">
        <v>655</v>
      </c>
    </row>
    <row r="7" spans="1:5" ht="21" x14ac:dyDescent="0.35">
      <c r="A7" s="1"/>
      <c r="D7" s="12" t="s">
        <v>73</v>
      </c>
      <c r="E7" s="16">
        <v>766</v>
      </c>
    </row>
    <row r="8" spans="1:5" ht="21" x14ac:dyDescent="0.35">
      <c r="A8" s="1"/>
      <c r="D8" s="12" t="s">
        <v>74</v>
      </c>
      <c r="E8" s="16">
        <v>6576</v>
      </c>
    </row>
    <row r="9" spans="1:5" ht="21" x14ac:dyDescent="0.35">
      <c r="A9" s="1"/>
      <c r="D9" s="12" t="s">
        <v>75</v>
      </c>
      <c r="E9" s="16">
        <v>78</v>
      </c>
    </row>
    <row r="10" spans="1:5" ht="21" x14ac:dyDescent="0.35">
      <c r="A10" s="1"/>
      <c r="D10" s="12" t="s">
        <v>76</v>
      </c>
      <c r="E10" s="16">
        <v>877</v>
      </c>
    </row>
    <row r="11" spans="1:5" ht="21" x14ac:dyDescent="0.35">
      <c r="A11" s="1"/>
      <c r="D11" s="12" t="s">
        <v>77</v>
      </c>
      <c r="E11" s="16">
        <v>768</v>
      </c>
    </row>
    <row r="12" spans="1:5" ht="21" x14ac:dyDescent="0.35">
      <c r="A12" s="1"/>
      <c r="D12" s="12" t="s">
        <v>78</v>
      </c>
      <c r="E12" s="16">
        <v>7968</v>
      </c>
    </row>
    <row r="13" spans="1:5" ht="21.75" thickBot="1" x14ac:dyDescent="0.4">
      <c r="A13" s="1"/>
      <c r="D13" s="12" t="s">
        <v>79</v>
      </c>
      <c r="E13" s="17">
        <f>E12+E11+E10+E9+E8+E7+E6</f>
        <v>17688</v>
      </c>
    </row>
    <row r="14" spans="1:5" ht="16.5" thickTop="1" x14ac:dyDescent="0.25">
      <c r="A14" s="1"/>
    </row>
    <row r="15" spans="1:5" ht="15.75" x14ac:dyDescent="0.25">
      <c r="A15" s="1"/>
    </row>
    <row r="16" spans="1:5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25"/>
  <sheetViews>
    <sheetView showGridLines="0" workbookViewId="0">
      <selection activeCell="C19" sqref="C19"/>
    </sheetView>
  </sheetViews>
  <sheetFormatPr defaultRowHeight="15" x14ac:dyDescent="0.25"/>
  <cols>
    <col min="5" max="6" width="16.28515625" customWidth="1"/>
  </cols>
  <sheetData>
    <row r="1" spans="1:6" s="14" customFormat="1" ht="21" x14ac:dyDescent="0.35">
      <c r="A1" s="40" t="s">
        <v>27</v>
      </c>
    </row>
    <row r="2" spans="1:6" ht="15.75" x14ac:dyDescent="0.25">
      <c r="A2" s="1"/>
    </row>
    <row r="3" spans="1:6" ht="15.75" x14ac:dyDescent="0.25">
      <c r="A3" s="1"/>
    </row>
    <row r="4" spans="1:6" ht="15.75" x14ac:dyDescent="0.25">
      <c r="A4" s="1"/>
    </row>
    <row r="5" spans="1:6" ht="15.75" x14ac:dyDescent="0.25">
      <c r="A5" s="1"/>
    </row>
    <row r="6" spans="1:6" ht="21" x14ac:dyDescent="0.35">
      <c r="A6" s="1"/>
      <c r="E6" s="12"/>
      <c r="F6" s="32" t="s">
        <v>80</v>
      </c>
    </row>
    <row r="7" spans="1:6" ht="21" x14ac:dyDescent="0.35">
      <c r="A7" s="1"/>
      <c r="E7" s="12" t="s">
        <v>72</v>
      </c>
      <c r="F7" s="16">
        <v>655</v>
      </c>
    </row>
    <row r="8" spans="1:6" ht="21" x14ac:dyDescent="0.35">
      <c r="A8" s="1"/>
      <c r="E8" s="12" t="s">
        <v>73</v>
      </c>
      <c r="F8" s="16">
        <v>766</v>
      </c>
    </row>
    <row r="9" spans="1:6" ht="21" x14ac:dyDescent="0.35">
      <c r="A9" s="1"/>
      <c r="E9" s="12" t="s">
        <v>74</v>
      </c>
      <c r="F9" s="16">
        <v>6576</v>
      </c>
    </row>
    <row r="10" spans="1:6" ht="21" x14ac:dyDescent="0.35">
      <c r="A10" s="1"/>
      <c r="E10" s="12" t="s">
        <v>75</v>
      </c>
      <c r="F10" s="16">
        <v>78</v>
      </c>
    </row>
    <row r="11" spans="1:6" ht="21" x14ac:dyDescent="0.35">
      <c r="A11" s="1"/>
      <c r="E11" s="12" t="s">
        <v>76</v>
      </c>
      <c r="F11" s="16">
        <v>877</v>
      </c>
    </row>
    <row r="12" spans="1:6" ht="21" x14ac:dyDescent="0.35">
      <c r="A12" s="1"/>
      <c r="E12" s="12" t="s">
        <v>77</v>
      </c>
      <c r="F12" s="16">
        <v>768</v>
      </c>
    </row>
    <row r="13" spans="1:6" ht="21" x14ac:dyDescent="0.35">
      <c r="A13" s="1"/>
      <c r="E13" s="12" t="s">
        <v>78</v>
      </c>
      <c r="F13" s="16">
        <v>7968</v>
      </c>
    </row>
    <row r="14" spans="1:6" ht="21.75" thickBot="1" x14ac:dyDescent="0.4">
      <c r="A14" s="1"/>
      <c r="E14" s="12" t="s">
        <v>79</v>
      </c>
      <c r="F14" s="17">
        <f>F13+F12+F11+F10+F9+F8+F7</f>
        <v>17688</v>
      </c>
    </row>
    <row r="15" spans="1:6" ht="16.5" thickTop="1" x14ac:dyDescent="0.25">
      <c r="A15" s="1"/>
    </row>
    <row r="16" spans="1:6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24"/>
  <sheetViews>
    <sheetView showGridLines="0" zoomScale="80" zoomScaleNormal="80" workbookViewId="0">
      <selection activeCell="C19" sqref="C19"/>
    </sheetView>
  </sheetViews>
  <sheetFormatPr defaultRowHeight="15" x14ac:dyDescent="0.25"/>
  <cols>
    <col min="2" max="2" width="20.28515625" customWidth="1"/>
    <col min="3" max="8" width="16" customWidth="1"/>
    <col min="9" max="10" width="15.5703125" customWidth="1"/>
  </cols>
  <sheetData>
    <row r="1" spans="1:10" s="14" customFormat="1" ht="21" x14ac:dyDescent="0.35">
      <c r="A1" s="40" t="s">
        <v>28</v>
      </c>
    </row>
    <row r="2" spans="1:10" ht="15.75" x14ac:dyDescent="0.25">
      <c r="A2" s="1"/>
    </row>
    <row r="3" spans="1:10" ht="21" x14ac:dyDescent="0.35">
      <c r="A3" s="1"/>
      <c r="F3" s="35" t="s">
        <v>86</v>
      </c>
      <c r="G3" s="12"/>
      <c r="H3" s="47">
        <f>'15'!D3</f>
        <v>2.5000000000000001E-3</v>
      </c>
    </row>
    <row r="4" spans="1:10" ht="21" x14ac:dyDescent="0.35">
      <c r="A4" s="1"/>
      <c r="B4" s="12"/>
      <c r="C4" s="32" t="s">
        <v>80</v>
      </c>
      <c r="D4" s="32" t="s">
        <v>81</v>
      </c>
      <c r="E4" s="32" t="s">
        <v>82</v>
      </c>
      <c r="F4" s="32" t="s">
        <v>83</v>
      </c>
      <c r="G4" s="32" t="s">
        <v>84</v>
      </c>
      <c r="H4" s="32" t="s">
        <v>85</v>
      </c>
    </row>
    <row r="5" spans="1:10" ht="21" x14ac:dyDescent="0.35">
      <c r="A5" s="1"/>
      <c r="B5" s="12" t="s">
        <v>72</v>
      </c>
      <c r="C5" s="49">
        <v>655</v>
      </c>
      <c r="D5" s="49">
        <f t="shared" ref="D5:H11" si="0">C5*(1+$H$3)</f>
        <v>656.63749999999993</v>
      </c>
      <c r="E5" s="49">
        <f t="shared" si="0"/>
        <v>658.2790937499999</v>
      </c>
      <c r="F5" s="49">
        <f t="shared" si="0"/>
        <v>659.92479148437485</v>
      </c>
      <c r="G5" s="49">
        <f t="shared" si="0"/>
        <v>661.57460346308574</v>
      </c>
      <c r="H5" s="49">
        <f t="shared" si="0"/>
        <v>663.22853997174343</v>
      </c>
    </row>
    <row r="6" spans="1:10" ht="21" x14ac:dyDescent="0.35">
      <c r="A6" s="1"/>
      <c r="B6" s="12" t="s">
        <v>73</v>
      </c>
      <c r="C6" s="49">
        <v>766</v>
      </c>
      <c r="D6" s="49">
        <f t="shared" si="0"/>
        <v>767.91499999999996</v>
      </c>
      <c r="E6" s="49">
        <f t="shared" si="0"/>
        <v>769.83478749999995</v>
      </c>
      <c r="F6" s="49">
        <f t="shared" si="0"/>
        <v>771.75937446874991</v>
      </c>
      <c r="G6" s="49">
        <f t="shared" si="0"/>
        <v>773.68877290492173</v>
      </c>
      <c r="H6" s="49">
        <f t="shared" si="0"/>
        <v>775.62299483718402</v>
      </c>
    </row>
    <row r="7" spans="1:10" ht="21" x14ac:dyDescent="0.35">
      <c r="A7" s="1"/>
      <c r="B7" s="12" t="s">
        <v>74</v>
      </c>
      <c r="C7" s="49">
        <v>6576</v>
      </c>
      <c r="D7" s="49">
        <f t="shared" si="0"/>
        <v>6592.44</v>
      </c>
      <c r="E7" s="49">
        <f t="shared" si="0"/>
        <v>6608.9210999999996</v>
      </c>
      <c r="F7" s="49">
        <f t="shared" si="0"/>
        <v>6625.4434027499992</v>
      </c>
      <c r="G7" s="49">
        <f t="shared" si="0"/>
        <v>6642.0070112568737</v>
      </c>
      <c r="H7" s="49">
        <f t="shared" si="0"/>
        <v>6658.6120287850154</v>
      </c>
    </row>
    <row r="8" spans="1:10" ht="21" x14ac:dyDescent="0.35">
      <c r="A8" s="1"/>
      <c r="B8" s="12" t="s">
        <v>75</v>
      </c>
      <c r="C8" s="49">
        <v>78</v>
      </c>
      <c r="D8" s="49">
        <f t="shared" si="0"/>
        <v>78.194999999999993</v>
      </c>
      <c r="E8" s="49">
        <f t="shared" si="0"/>
        <v>78.390487499999992</v>
      </c>
      <c r="F8" s="49">
        <f t="shared" si="0"/>
        <v>78.586463718749982</v>
      </c>
      <c r="G8" s="49">
        <f t="shared" si="0"/>
        <v>78.782929878046858</v>
      </c>
      <c r="H8" s="49">
        <f t="shared" si="0"/>
        <v>78.979887202741978</v>
      </c>
    </row>
    <row r="9" spans="1:10" ht="21" x14ac:dyDescent="0.35">
      <c r="A9" s="1"/>
      <c r="B9" s="12" t="s">
        <v>76</v>
      </c>
      <c r="C9" s="49">
        <v>877</v>
      </c>
      <c r="D9" s="49">
        <f t="shared" si="0"/>
        <v>879.1925</v>
      </c>
      <c r="E9" s="49">
        <f t="shared" si="0"/>
        <v>881.39048124999999</v>
      </c>
      <c r="F9" s="49">
        <f t="shared" si="0"/>
        <v>883.59395745312497</v>
      </c>
      <c r="G9" s="49">
        <f t="shared" si="0"/>
        <v>885.80294234675773</v>
      </c>
      <c r="H9" s="49">
        <f t="shared" si="0"/>
        <v>888.01744970262462</v>
      </c>
    </row>
    <row r="10" spans="1:10" ht="21" x14ac:dyDescent="0.35">
      <c r="A10" s="1"/>
      <c r="B10" s="12" t="s">
        <v>77</v>
      </c>
      <c r="C10" s="49">
        <v>768</v>
      </c>
      <c r="D10" s="49">
        <f t="shared" si="0"/>
        <v>769.92</v>
      </c>
      <c r="E10" s="49">
        <f t="shared" si="0"/>
        <v>771.84479999999996</v>
      </c>
      <c r="F10" s="49">
        <f t="shared" si="0"/>
        <v>773.77441199999987</v>
      </c>
      <c r="G10" s="49">
        <f t="shared" si="0"/>
        <v>775.70884802999979</v>
      </c>
      <c r="H10" s="49">
        <f t="shared" si="0"/>
        <v>777.64812015007476</v>
      </c>
    </row>
    <row r="11" spans="1:10" ht="21" x14ac:dyDescent="0.35">
      <c r="A11" s="1"/>
      <c r="B11" s="12" t="s">
        <v>78</v>
      </c>
      <c r="C11" s="49">
        <v>7968</v>
      </c>
      <c r="D11" s="49">
        <f t="shared" si="0"/>
        <v>7987.9199999999992</v>
      </c>
      <c r="E11" s="49">
        <f t="shared" si="0"/>
        <v>8007.889799999999</v>
      </c>
      <c r="F11" s="49">
        <f t="shared" si="0"/>
        <v>8027.909524499999</v>
      </c>
      <c r="G11" s="49">
        <f t="shared" si="0"/>
        <v>8047.9792983112484</v>
      </c>
      <c r="H11" s="49">
        <f t="shared" si="0"/>
        <v>8068.0992465570262</v>
      </c>
    </row>
    <row r="12" spans="1:10" ht="21.75" thickBot="1" x14ac:dyDescent="0.4">
      <c r="A12" s="1"/>
      <c r="B12" s="12" t="s">
        <v>79</v>
      </c>
      <c r="C12" s="50">
        <f>SUM(C5:C11)</f>
        <v>17688</v>
      </c>
      <c r="D12" s="50">
        <f t="shared" ref="D12:H12" si="1">SUM(D5:D11)</f>
        <v>17732.219999999998</v>
      </c>
      <c r="E12" s="50">
        <f t="shared" si="1"/>
        <v>17776.55055</v>
      </c>
      <c r="F12" s="50">
        <f t="shared" si="1"/>
        <v>17820.991926374998</v>
      </c>
      <c r="G12" s="50">
        <f t="shared" si="1"/>
        <v>17865.544406190933</v>
      </c>
      <c r="H12" s="50">
        <f t="shared" si="1"/>
        <v>17910.208267206413</v>
      </c>
    </row>
    <row r="13" spans="1:10" ht="16.5" thickTop="1" x14ac:dyDescent="0.25">
      <c r="A13" s="1"/>
    </row>
    <row r="14" spans="1:10" ht="15.75" x14ac:dyDescent="0.25">
      <c r="A14" s="1"/>
    </row>
    <row r="15" spans="1:10" ht="21" x14ac:dyDescent="0.35">
      <c r="A15" s="1"/>
      <c r="D15" s="12"/>
      <c r="E15" s="32" t="s">
        <v>80</v>
      </c>
      <c r="F15" s="32" t="s">
        <v>81</v>
      </c>
      <c r="G15" s="32" t="s">
        <v>82</v>
      </c>
      <c r="H15" s="32" t="s">
        <v>83</v>
      </c>
      <c r="I15" s="32" t="s">
        <v>84</v>
      </c>
      <c r="J15" s="32" t="s">
        <v>85</v>
      </c>
    </row>
    <row r="16" spans="1:10" ht="21" x14ac:dyDescent="0.35">
      <c r="A16" s="1"/>
      <c r="D16" s="12" t="s">
        <v>72</v>
      </c>
      <c r="E16" s="49">
        <f t="shared" ref="E16:J22" si="2">ROUND(C5,-2)</f>
        <v>700</v>
      </c>
      <c r="F16" s="49">
        <f t="shared" si="2"/>
        <v>700</v>
      </c>
      <c r="G16" s="49">
        <f t="shared" si="2"/>
        <v>700</v>
      </c>
      <c r="H16" s="49">
        <f t="shared" si="2"/>
        <v>700</v>
      </c>
      <c r="I16" s="49">
        <f t="shared" si="2"/>
        <v>700</v>
      </c>
      <c r="J16" s="49">
        <f t="shared" si="2"/>
        <v>700</v>
      </c>
    </row>
    <row r="17" spans="1:10" ht="21" x14ac:dyDescent="0.35">
      <c r="A17" s="1"/>
      <c r="D17" s="12" t="s">
        <v>73</v>
      </c>
      <c r="E17" s="49">
        <f t="shared" si="2"/>
        <v>800</v>
      </c>
      <c r="F17" s="49">
        <f t="shared" si="2"/>
        <v>800</v>
      </c>
      <c r="G17" s="49">
        <f t="shared" si="2"/>
        <v>800</v>
      </c>
      <c r="H17" s="49">
        <f t="shared" si="2"/>
        <v>800</v>
      </c>
      <c r="I17" s="49">
        <f t="shared" si="2"/>
        <v>800</v>
      </c>
      <c r="J17" s="49">
        <f t="shared" si="2"/>
        <v>800</v>
      </c>
    </row>
    <row r="18" spans="1:10" ht="21" x14ac:dyDescent="0.35">
      <c r="A18" s="1"/>
      <c r="D18" s="12" t="s">
        <v>74</v>
      </c>
      <c r="E18" s="49">
        <f t="shared" si="2"/>
        <v>6600</v>
      </c>
      <c r="F18" s="49">
        <f t="shared" si="2"/>
        <v>6600</v>
      </c>
      <c r="G18" s="49">
        <f t="shared" si="2"/>
        <v>6600</v>
      </c>
      <c r="H18" s="49">
        <f t="shared" si="2"/>
        <v>6600</v>
      </c>
      <c r="I18" s="49">
        <f t="shared" si="2"/>
        <v>6600</v>
      </c>
      <c r="J18" s="49">
        <f t="shared" si="2"/>
        <v>6700</v>
      </c>
    </row>
    <row r="19" spans="1:10" ht="21" x14ac:dyDescent="0.35">
      <c r="A19" s="1"/>
      <c r="D19" s="12" t="s">
        <v>75</v>
      </c>
      <c r="E19" s="49">
        <f t="shared" si="2"/>
        <v>100</v>
      </c>
      <c r="F19" s="49">
        <f t="shared" si="2"/>
        <v>100</v>
      </c>
      <c r="G19" s="49">
        <f t="shared" si="2"/>
        <v>100</v>
      </c>
      <c r="H19" s="49">
        <f t="shared" si="2"/>
        <v>100</v>
      </c>
      <c r="I19" s="49">
        <f t="shared" si="2"/>
        <v>100</v>
      </c>
      <c r="J19" s="49">
        <f t="shared" si="2"/>
        <v>100</v>
      </c>
    </row>
    <row r="20" spans="1:10" ht="21" x14ac:dyDescent="0.35">
      <c r="A20" s="1"/>
      <c r="D20" s="12" t="s">
        <v>76</v>
      </c>
      <c r="E20" s="49">
        <f t="shared" si="2"/>
        <v>900</v>
      </c>
      <c r="F20" s="49">
        <f t="shared" si="2"/>
        <v>900</v>
      </c>
      <c r="G20" s="49">
        <f t="shared" si="2"/>
        <v>900</v>
      </c>
      <c r="H20" s="49">
        <f t="shared" si="2"/>
        <v>900</v>
      </c>
      <c r="I20" s="49">
        <f t="shared" si="2"/>
        <v>900</v>
      </c>
      <c r="J20" s="49">
        <f t="shared" si="2"/>
        <v>900</v>
      </c>
    </row>
    <row r="21" spans="1:10" ht="21" x14ac:dyDescent="0.35">
      <c r="A21" s="1"/>
      <c r="D21" s="12" t="s">
        <v>77</v>
      </c>
      <c r="E21" s="49">
        <f t="shared" si="2"/>
        <v>800</v>
      </c>
      <c r="F21" s="49">
        <f t="shared" si="2"/>
        <v>800</v>
      </c>
      <c r="G21" s="49">
        <f t="shared" si="2"/>
        <v>800</v>
      </c>
      <c r="H21" s="49">
        <f t="shared" si="2"/>
        <v>800</v>
      </c>
      <c r="I21" s="49">
        <f t="shared" si="2"/>
        <v>800</v>
      </c>
      <c r="J21" s="49">
        <f t="shared" si="2"/>
        <v>800</v>
      </c>
    </row>
    <row r="22" spans="1:10" ht="21" x14ac:dyDescent="0.35">
      <c r="A22" s="1"/>
      <c r="D22" s="12" t="s">
        <v>78</v>
      </c>
      <c r="E22" s="49">
        <f t="shared" si="2"/>
        <v>8000</v>
      </c>
      <c r="F22" s="49">
        <f t="shared" si="2"/>
        <v>8000</v>
      </c>
      <c r="G22" s="49">
        <f t="shared" si="2"/>
        <v>8000</v>
      </c>
      <c r="H22" s="49">
        <f t="shared" si="2"/>
        <v>8000</v>
      </c>
      <c r="I22" s="49">
        <f t="shared" si="2"/>
        <v>8000</v>
      </c>
      <c r="J22" s="49">
        <f t="shared" si="2"/>
        <v>8100</v>
      </c>
    </row>
    <row r="23" spans="1:10" ht="21.75" thickBot="1" x14ac:dyDescent="0.4">
      <c r="D23" s="12" t="s">
        <v>79</v>
      </c>
      <c r="E23" s="50">
        <f>SUM(E16:E22)</f>
        <v>17900</v>
      </c>
      <c r="F23" s="50">
        <f t="shared" ref="F23" si="3">SUM(F16:F22)</f>
        <v>17900</v>
      </c>
      <c r="G23" s="50">
        <f t="shared" ref="G23" si="4">SUM(G16:G22)</f>
        <v>17900</v>
      </c>
      <c r="H23" s="50">
        <f t="shared" ref="H23" si="5">SUM(H16:H22)</f>
        <v>17900</v>
      </c>
      <c r="I23" s="50">
        <f t="shared" ref="I23" si="6">SUM(I16:I22)</f>
        <v>17900</v>
      </c>
      <c r="J23" s="50">
        <f t="shared" ref="J23" si="7">SUM(J16:J22)</f>
        <v>18100</v>
      </c>
    </row>
    <row r="2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25"/>
  <sheetViews>
    <sheetView showGridLines="0" workbookViewId="0">
      <selection activeCell="F16" sqref="F16"/>
    </sheetView>
  </sheetViews>
  <sheetFormatPr defaultRowHeight="15" x14ac:dyDescent="0.25"/>
  <cols>
    <col min="6" max="6" width="13.7109375" customWidth="1"/>
  </cols>
  <sheetData>
    <row r="1" spans="1:8" s="14" customFormat="1" ht="21" x14ac:dyDescent="0.35">
      <c r="A1" s="40" t="s">
        <v>11</v>
      </c>
    </row>
    <row r="2" spans="1:8" ht="15.75" x14ac:dyDescent="0.25">
      <c r="A2" s="1"/>
    </row>
    <row r="3" spans="1:8" ht="15.75" x14ac:dyDescent="0.25">
      <c r="A3" s="1"/>
    </row>
    <row r="4" spans="1:8" ht="15.75" x14ac:dyDescent="0.25">
      <c r="A4" s="1"/>
    </row>
    <row r="5" spans="1:8" ht="26.25" x14ac:dyDescent="0.4">
      <c r="A5" s="1"/>
      <c r="E5" s="2">
        <v>67</v>
      </c>
      <c r="F5" s="2"/>
      <c r="G5" s="2"/>
      <c r="H5" s="2">
        <v>67</v>
      </c>
    </row>
    <row r="6" spans="1:8" ht="26.25" x14ac:dyDescent="0.4">
      <c r="A6" s="1"/>
      <c r="E6" s="2">
        <v>34</v>
      </c>
      <c r="F6" s="2"/>
      <c r="G6" s="2"/>
      <c r="H6" s="2">
        <v>34</v>
      </c>
    </row>
    <row r="7" spans="1:8" ht="26.25" x14ac:dyDescent="0.4">
      <c r="A7" s="1"/>
      <c r="E7" s="2">
        <v>56</v>
      </c>
      <c r="F7" s="2"/>
      <c r="G7" s="2"/>
      <c r="H7" s="2">
        <v>56</v>
      </c>
    </row>
    <row r="8" spans="1:8" ht="26.25" x14ac:dyDescent="0.4">
      <c r="A8" s="1"/>
      <c r="E8" s="2">
        <v>98</v>
      </c>
      <c r="F8" s="2"/>
      <c r="G8" s="2"/>
      <c r="H8" s="2">
        <v>98</v>
      </c>
    </row>
    <row r="9" spans="1:8" ht="27" thickBot="1" x14ac:dyDescent="0.45">
      <c r="A9" s="1"/>
      <c r="E9" s="4" t="s">
        <v>0</v>
      </c>
      <c r="F9" s="2"/>
      <c r="G9" s="2"/>
      <c r="H9" s="4" t="s">
        <v>1</v>
      </c>
    </row>
    <row r="10" spans="1:8" ht="16.5" thickTop="1" x14ac:dyDescent="0.25">
      <c r="A10" s="1"/>
    </row>
    <row r="11" spans="1:8" ht="15.75" x14ac:dyDescent="0.25">
      <c r="A11" s="1"/>
    </row>
    <row r="12" spans="1:8" ht="15.75" x14ac:dyDescent="0.25">
      <c r="A12" s="1"/>
    </row>
    <row r="13" spans="1:8" ht="15.75" x14ac:dyDescent="0.25">
      <c r="A13" s="1"/>
    </row>
    <row r="14" spans="1:8" ht="15.75" x14ac:dyDescent="0.25">
      <c r="A14" s="1"/>
    </row>
    <row r="15" spans="1:8" ht="15.75" x14ac:dyDescent="0.25">
      <c r="A15" s="1"/>
    </row>
    <row r="16" spans="1:8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F25"/>
  <sheetViews>
    <sheetView showGridLines="0" workbookViewId="0">
      <selection activeCell="C19" sqref="C19"/>
    </sheetView>
  </sheetViews>
  <sheetFormatPr defaultRowHeight="15" x14ac:dyDescent="0.25"/>
  <cols>
    <col min="5" max="5" width="23.42578125" customWidth="1"/>
    <col min="6" max="6" width="14.28515625" style="52" customWidth="1"/>
  </cols>
  <sheetData>
    <row r="1" spans="1:6" s="14" customFormat="1" ht="21" x14ac:dyDescent="0.35">
      <c r="A1" s="40" t="s">
        <v>29</v>
      </c>
      <c r="F1" s="51"/>
    </row>
    <row r="2" spans="1:6" ht="15.75" x14ac:dyDescent="0.25">
      <c r="A2" s="1"/>
    </row>
    <row r="3" spans="1:6" ht="15.75" x14ac:dyDescent="0.25">
      <c r="A3" s="1"/>
    </row>
    <row r="4" spans="1:6" ht="15.75" x14ac:dyDescent="0.25">
      <c r="A4" s="1"/>
    </row>
    <row r="5" spans="1:6" ht="21" x14ac:dyDescent="0.35">
      <c r="A5" s="1"/>
      <c r="E5" s="12"/>
      <c r="F5" s="53" t="s">
        <v>80</v>
      </c>
    </row>
    <row r="6" spans="1:6" ht="21" x14ac:dyDescent="0.35">
      <c r="A6" s="1"/>
      <c r="E6" s="12" t="s">
        <v>72</v>
      </c>
      <c r="F6" s="36">
        <v>655</v>
      </c>
    </row>
    <row r="7" spans="1:6" ht="21" x14ac:dyDescent="0.35">
      <c r="A7" s="1"/>
      <c r="E7" s="12" t="s">
        <v>73</v>
      </c>
      <c r="F7" s="36">
        <v>766</v>
      </c>
    </row>
    <row r="8" spans="1:6" ht="21" x14ac:dyDescent="0.35">
      <c r="A8" s="1"/>
      <c r="E8" s="12" t="s">
        <v>74</v>
      </c>
      <c r="F8" s="36">
        <v>6576</v>
      </c>
    </row>
    <row r="9" spans="1:6" ht="21" x14ac:dyDescent="0.35">
      <c r="A9" s="1"/>
      <c r="E9" s="12" t="s">
        <v>75</v>
      </c>
      <c r="F9" s="36">
        <v>78</v>
      </c>
    </row>
    <row r="10" spans="1:6" ht="21" x14ac:dyDescent="0.35">
      <c r="A10" s="1"/>
      <c r="E10" s="12" t="s">
        <v>76</v>
      </c>
      <c r="F10" s="36">
        <v>877</v>
      </c>
    </row>
    <row r="11" spans="1:6" ht="21" x14ac:dyDescent="0.35">
      <c r="A11" s="1"/>
      <c r="E11" s="12" t="s">
        <v>77</v>
      </c>
      <c r="F11" s="36">
        <v>768</v>
      </c>
    </row>
    <row r="12" spans="1:6" ht="21" x14ac:dyDescent="0.35">
      <c r="A12" s="1"/>
      <c r="E12" s="12" t="s">
        <v>78</v>
      </c>
      <c r="F12" s="36">
        <v>7968</v>
      </c>
    </row>
    <row r="13" spans="1:6" ht="21.75" thickBot="1" x14ac:dyDescent="0.4">
      <c r="A13" s="1"/>
      <c r="E13" s="12" t="s">
        <v>79</v>
      </c>
      <c r="F13" s="48">
        <f>SUM(F6:F12)</f>
        <v>17688</v>
      </c>
    </row>
    <row r="14" spans="1:6" ht="16.5" thickTop="1" x14ac:dyDescent="0.25">
      <c r="A14" s="1"/>
    </row>
    <row r="15" spans="1:6" ht="15.75" x14ac:dyDescent="0.25">
      <c r="A15" s="1"/>
    </row>
    <row r="16" spans="1:6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25"/>
  <sheetViews>
    <sheetView showGridLines="0" workbookViewId="0">
      <selection activeCell="C19" sqref="C19"/>
    </sheetView>
  </sheetViews>
  <sheetFormatPr defaultRowHeight="15" x14ac:dyDescent="0.25"/>
  <cols>
    <col min="5" max="5" width="18.42578125" customWidth="1"/>
    <col min="6" max="6" width="17.42578125" customWidth="1"/>
  </cols>
  <sheetData>
    <row r="1" spans="1:8" s="14" customFormat="1" ht="21" x14ac:dyDescent="0.35">
      <c r="A1" s="40" t="s">
        <v>30</v>
      </c>
    </row>
    <row r="2" spans="1:8" ht="15.75" x14ac:dyDescent="0.25">
      <c r="A2" s="1"/>
    </row>
    <row r="3" spans="1:8" ht="15.75" x14ac:dyDescent="0.25">
      <c r="A3" s="1"/>
    </row>
    <row r="4" spans="1:8" ht="15.75" x14ac:dyDescent="0.25">
      <c r="A4" s="1"/>
    </row>
    <row r="5" spans="1:8" ht="21" x14ac:dyDescent="0.35">
      <c r="A5" s="1"/>
      <c r="F5" s="52"/>
      <c r="H5" s="12">
        <v>566</v>
      </c>
    </row>
    <row r="6" spans="1:8" ht="21" x14ac:dyDescent="0.35">
      <c r="A6" s="1"/>
      <c r="E6" s="12"/>
      <c r="F6" s="53" t="s">
        <v>80</v>
      </c>
    </row>
    <row r="7" spans="1:8" ht="21" x14ac:dyDescent="0.35">
      <c r="A7" s="1"/>
      <c r="E7" s="12" t="s">
        <v>72</v>
      </c>
      <c r="F7" s="36">
        <v>655</v>
      </c>
    </row>
    <row r="8" spans="1:8" ht="21" x14ac:dyDescent="0.35">
      <c r="A8" s="1"/>
      <c r="E8" s="12" t="s">
        <v>73</v>
      </c>
      <c r="F8" s="36">
        <v>766</v>
      </c>
      <c r="H8" s="18"/>
    </row>
    <row r="9" spans="1:8" ht="21" x14ac:dyDescent="0.35">
      <c r="A9" s="1"/>
      <c r="E9" s="12" t="s">
        <v>74</v>
      </c>
      <c r="F9" s="36">
        <v>6576</v>
      </c>
    </row>
    <row r="10" spans="1:8" ht="21" x14ac:dyDescent="0.35">
      <c r="A10" s="1"/>
      <c r="E10" s="12" t="s">
        <v>75</v>
      </c>
      <c r="F10" s="36">
        <v>78</v>
      </c>
    </row>
    <row r="11" spans="1:8" ht="21" x14ac:dyDescent="0.35">
      <c r="A11" s="1"/>
      <c r="E11" s="12" t="s">
        <v>76</v>
      </c>
      <c r="F11" s="36">
        <v>877</v>
      </c>
    </row>
    <row r="12" spans="1:8" ht="21" x14ac:dyDescent="0.35">
      <c r="A12" s="1"/>
      <c r="E12" s="12" t="s">
        <v>77</v>
      </c>
      <c r="F12" s="36">
        <v>768</v>
      </c>
    </row>
    <row r="13" spans="1:8" ht="21" x14ac:dyDescent="0.35">
      <c r="A13" s="1"/>
      <c r="E13" s="12" t="s">
        <v>78</v>
      </c>
      <c r="F13" s="36">
        <v>7968</v>
      </c>
    </row>
    <row r="14" spans="1:8" ht="21.75" thickBot="1" x14ac:dyDescent="0.4">
      <c r="A14" s="1"/>
      <c r="E14" s="12" t="s">
        <v>79</v>
      </c>
      <c r="F14" s="48">
        <f>SUM(F7:F13)/H5</f>
        <v>31.250883392226147</v>
      </c>
    </row>
    <row r="15" spans="1:8" ht="16.5" thickTop="1" x14ac:dyDescent="0.25">
      <c r="A15" s="1"/>
      <c r="F15" s="52"/>
    </row>
    <row r="16" spans="1:8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F25"/>
  <sheetViews>
    <sheetView showGridLines="0" workbookViewId="0">
      <selection activeCell="C19" sqref="C19"/>
    </sheetView>
  </sheetViews>
  <sheetFormatPr defaultRowHeight="15" x14ac:dyDescent="0.25"/>
  <cols>
    <col min="5" max="6" width="17.42578125" customWidth="1"/>
  </cols>
  <sheetData>
    <row r="1" spans="1:6" s="14" customFormat="1" ht="21" x14ac:dyDescent="0.35">
      <c r="A1" s="40" t="s">
        <v>31</v>
      </c>
    </row>
    <row r="2" spans="1:6" ht="15.75" x14ac:dyDescent="0.25">
      <c r="A2" s="1"/>
    </row>
    <row r="3" spans="1:6" ht="15.75" x14ac:dyDescent="0.25">
      <c r="A3" s="1"/>
    </row>
    <row r="4" spans="1:6" ht="15.75" x14ac:dyDescent="0.25">
      <c r="A4" s="1"/>
    </row>
    <row r="5" spans="1:6" ht="15.75" x14ac:dyDescent="0.25">
      <c r="A5" s="1"/>
    </row>
    <row r="6" spans="1:6" ht="21" x14ac:dyDescent="0.35">
      <c r="A6" s="1"/>
      <c r="E6" s="12"/>
      <c r="F6" s="53" t="s">
        <v>80</v>
      </c>
    </row>
    <row r="7" spans="1:6" ht="21" x14ac:dyDescent="0.35">
      <c r="A7" s="1"/>
      <c r="E7" s="12" t="s">
        <v>72</v>
      </c>
      <c r="F7" s="36">
        <v>655</v>
      </c>
    </row>
    <row r="8" spans="1:6" ht="21" x14ac:dyDescent="0.35">
      <c r="A8" s="1"/>
      <c r="E8" s="12" t="s">
        <v>73</v>
      </c>
      <c r="F8" s="36">
        <v>766</v>
      </c>
    </row>
    <row r="9" spans="1:6" ht="21" x14ac:dyDescent="0.35">
      <c r="A9" s="1"/>
      <c r="E9" s="12" t="s">
        <v>74</v>
      </c>
      <c r="F9" s="36">
        <v>6576</v>
      </c>
    </row>
    <row r="10" spans="1:6" ht="21" x14ac:dyDescent="0.35">
      <c r="A10" s="1"/>
      <c r="E10" s="12" t="s">
        <v>75</v>
      </c>
      <c r="F10" s="36">
        <v>78</v>
      </c>
    </row>
    <row r="11" spans="1:6" ht="21" x14ac:dyDescent="0.35">
      <c r="A11" s="1"/>
      <c r="E11" s="12" t="s">
        <v>76</v>
      </c>
      <c r="F11" s="36">
        <v>877</v>
      </c>
    </row>
    <row r="12" spans="1:6" ht="21" x14ac:dyDescent="0.35">
      <c r="A12" s="1"/>
      <c r="E12" s="12" t="s">
        <v>77</v>
      </c>
      <c r="F12" s="36">
        <v>768</v>
      </c>
    </row>
    <row r="13" spans="1:6" ht="21" x14ac:dyDescent="0.35">
      <c r="A13" s="1"/>
      <c r="E13" s="12" t="s">
        <v>78</v>
      </c>
      <c r="F13" s="36">
        <v>7968</v>
      </c>
    </row>
    <row r="14" spans="1:6" ht="21.75" thickBot="1" x14ac:dyDescent="0.4">
      <c r="A14" s="1"/>
      <c r="E14" s="12" t="s">
        <v>79</v>
      </c>
      <c r="F14" s="48" t="e">
        <f>SUM(F7:FFFF13)</f>
        <v>#NAME?</v>
      </c>
    </row>
    <row r="15" spans="1:6" ht="16.5" thickTop="1" x14ac:dyDescent="0.25">
      <c r="A15" s="1"/>
      <c r="F15" s="52"/>
    </row>
    <row r="16" spans="1:6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25"/>
  <sheetViews>
    <sheetView showGridLines="0" workbookViewId="0">
      <selection activeCell="C19" sqref="C19"/>
    </sheetView>
  </sheetViews>
  <sheetFormatPr defaultRowHeight="21" x14ac:dyDescent="0.35"/>
  <cols>
    <col min="5" max="6" width="21.42578125" customWidth="1"/>
    <col min="7" max="7" width="12.42578125" style="12" customWidth="1"/>
  </cols>
  <sheetData>
    <row r="1" spans="1:7" s="14" customFormat="1" x14ac:dyDescent="0.35">
      <c r="A1" s="40" t="s">
        <v>32</v>
      </c>
    </row>
    <row r="2" spans="1:7" x14ac:dyDescent="0.35">
      <c r="A2" s="1"/>
    </row>
    <row r="3" spans="1:7" x14ac:dyDescent="0.35">
      <c r="A3" s="1"/>
    </row>
    <row r="4" spans="1:7" x14ac:dyDescent="0.35">
      <c r="A4" s="1"/>
    </row>
    <row r="5" spans="1:7" x14ac:dyDescent="0.35">
      <c r="A5" s="1"/>
      <c r="E5" s="12"/>
      <c r="F5" s="53" t="s">
        <v>80</v>
      </c>
    </row>
    <row r="6" spans="1:7" x14ac:dyDescent="0.35">
      <c r="A6" s="1"/>
      <c r="E6" s="12" t="s">
        <v>72</v>
      </c>
      <c r="F6" s="36">
        <v>655</v>
      </c>
      <c r="G6" s="12">
        <f>F6/F13</f>
        <v>3.7030755314337402E-2</v>
      </c>
    </row>
    <row r="7" spans="1:7" x14ac:dyDescent="0.35">
      <c r="A7" s="1"/>
      <c r="E7" s="12" t="s">
        <v>73</v>
      </c>
      <c r="F7" s="36">
        <v>766</v>
      </c>
      <c r="G7" s="12" t="e">
        <f t="shared" ref="G7:G13" si="0">F7/F14</f>
        <v>#DIV/0!</v>
      </c>
    </row>
    <row r="8" spans="1:7" x14ac:dyDescent="0.35">
      <c r="A8" s="1"/>
      <c r="E8" s="12" t="s">
        <v>74</v>
      </c>
      <c r="F8" s="36">
        <v>6576</v>
      </c>
      <c r="G8" s="12" t="e">
        <f t="shared" si="0"/>
        <v>#DIV/0!</v>
      </c>
    </row>
    <row r="9" spans="1:7" x14ac:dyDescent="0.35">
      <c r="A9" s="1"/>
      <c r="E9" s="12" t="s">
        <v>75</v>
      </c>
      <c r="F9" s="36">
        <v>78</v>
      </c>
      <c r="G9" s="12" t="e">
        <f t="shared" si="0"/>
        <v>#DIV/0!</v>
      </c>
    </row>
    <row r="10" spans="1:7" x14ac:dyDescent="0.35">
      <c r="A10" s="1"/>
      <c r="E10" s="12" t="s">
        <v>76</v>
      </c>
      <c r="F10" s="36">
        <v>877</v>
      </c>
      <c r="G10" s="12" t="e">
        <f t="shared" si="0"/>
        <v>#DIV/0!</v>
      </c>
    </row>
    <row r="11" spans="1:7" x14ac:dyDescent="0.35">
      <c r="A11" s="1"/>
      <c r="E11" s="12" t="s">
        <v>77</v>
      </c>
      <c r="F11" s="36">
        <v>768</v>
      </c>
      <c r="G11" s="12" t="e">
        <f t="shared" si="0"/>
        <v>#DIV/0!</v>
      </c>
    </row>
    <row r="12" spans="1:7" x14ac:dyDescent="0.35">
      <c r="A12" s="1"/>
      <c r="E12" s="12" t="s">
        <v>78</v>
      </c>
      <c r="F12" s="36">
        <v>7968</v>
      </c>
      <c r="G12" s="12" t="e">
        <f t="shared" si="0"/>
        <v>#DIV/0!</v>
      </c>
    </row>
    <row r="13" spans="1:7" ht="21.75" thickBot="1" x14ac:dyDescent="0.4">
      <c r="A13" s="1"/>
      <c r="E13" s="12" t="s">
        <v>79</v>
      </c>
      <c r="F13" s="48">
        <f>SUM(F6:F12)</f>
        <v>17688</v>
      </c>
      <c r="G13" s="12" t="e">
        <f t="shared" si="0"/>
        <v>#DIV/0!</v>
      </c>
    </row>
    <row r="14" spans="1:7" ht="21.75" thickTop="1" x14ac:dyDescent="0.35">
      <c r="A14" s="1"/>
    </row>
    <row r="15" spans="1:7" x14ac:dyDescent="0.35">
      <c r="A15" s="1"/>
    </row>
    <row r="16" spans="1:7" x14ac:dyDescent="0.35">
      <c r="A16" s="1"/>
    </row>
    <row r="17" spans="1:1" x14ac:dyDescent="0.35">
      <c r="A17" s="1"/>
    </row>
    <row r="18" spans="1:1" x14ac:dyDescent="0.35">
      <c r="A18" s="1"/>
    </row>
    <row r="19" spans="1:1" x14ac:dyDescent="0.35">
      <c r="A19" s="1"/>
    </row>
    <row r="20" spans="1:1" x14ac:dyDescent="0.35">
      <c r="A20" s="1"/>
    </row>
    <row r="21" spans="1:1" x14ac:dyDescent="0.35">
      <c r="A21" s="1"/>
    </row>
    <row r="22" spans="1:1" x14ac:dyDescent="0.35">
      <c r="A22" s="1"/>
    </row>
    <row r="23" spans="1:1" x14ac:dyDescent="0.35">
      <c r="A23" s="1"/>
    </row>
    <row r="24" spans="1:1" x14ac:dyDescent="0.35">
      <c r="A24" s="1"/>
    </row>
    <row r="25" spans="1:1" x14ac:dyDescent="0.35">
      <c r="A25" s="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25"/>
  <sheetViews>
    <sheetView showGridLines="0" workbookViewId="0">
      <selection activeCell="C19" sqref="C19"/>
    </sheetView>
  </sheetViews>
  <sheetFormatPr defaultRowHeight="15" x14ac:dyDescent="0.25"/>
  <sheetData>
    <row r="1" spans="1:1" s="14" customFormat="1" ht="21" x14ac:dyDescent="0.35">
      <c r="A1" s="40" t="s">
        <v>33</v>
      </c>
    </row>
    <row r="2" spans="1:1" ht="15.75" x14ac:dyDescent="0.25">
      <c r="A2" s="1"/>
    </row>
    <row r="3" spans="1:1" ht="15.75" x14ac:dyDescent="0.25">
      <c r="A3" s="1"/>
    </row>
    <row r="4" spans="1:1" ht="15.75" x14ac:dyDescent="0.25">
      <c r="A4" s="1"/>
    </row>
    <row r="5" spans="1:1" ht="15.75" x14ac:dyDescent="0.25">
      <c r="A5" s="1"/>
    </row>
    <row r="6" spans="1:1" ht="15.75" x14ac:dyDescent="0.25">
      <c r="A6" s="1"/>
    </row>
    <row r="7" spans="1:1" ht="15.75" x14ac:dyDescent="0.25">
      <c r="A7" s="1"/>
    </row>
    <row r="8" spans="1:1" ht="15.75" x14ac:dyDescent="0.25">
      <c r="A8" s="1"/>
    </row>
    <row r="9" spans="1:1" ht="15.75" x14ac:dyDescent="0.25">
      <c r="A9" s="1"/>
    </row>
    <row r="10" spans="1:1" ht="15.75" x14ac:dyDescent="0.25">
      <c r="A10" s="1"/>
    </row>
    <row r="11" spans="1:1" ht="15.75" x14ac:dyDescent="0.25">
      <c r="A11" s="1"/>
    </row>
    <row r="12" spans="1:1" ht="15.75" x14ac:dyDescent="0.25">
      <c r="A12" s="1"/>
    </row>
    <row r="13" spans="1:1" ht="15.75" x14ac:dyDescent="0.25">
      <c r="A13" s="1"/>
    </row>
    <row r="14" spans="1:1" ht="15.75" x14ac:dyDescent="0.25">
      <c r="A14" s="1"/>
    </row>
    <row r="15" spans="1:1" ht="15.75" x14ac:dyDescent="0.25">
      <c r="A15" s="1"/>
    </row>
    <row r="16" spans="1:1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E25"/>
  <sheetViews>
    <sheetView showGridLines="0" workbookViewId="0">
      <selection activeCell="C19" sqref="C19"/>
    </sheetView>
  </sheetViews>
  <sheetFormatPr defaultRowHeight="15" x14ac:dyDescent="0.25"/>
  <cols>
    <col min="4" max="5" width="24.28515625" customWidth="1"/>
  </cols>
  <sheetData>
    <row r="1" spans="1:5" s="14" customFormat="1" ht="21" x14ac:dyDescent="0.35">
      <c r="A1" s="40" t="s">
        <v>34</v>
      </c>
    </row>
    <row r="2" spans="1:5" ht="15.75" x14ac:dyDescent="0.25">
      <c r="A2" s="1"/>
    </row>
    <row r="3" spans="1:5" ht="15.75" x14ac:dyDescent="0.25">
      <c r="A3" s="1"/>
    </row>
    <row r="4" spans="1:5" ht="15.75" x14ac:dyDescent="0.25">
      <c r="A4" s="1"/>
    </row>
    <row r="5" spans="1:5" ht="21" x14ac:dyDescent="0.35">
      <c r="A5" s="1"/>
      <c r="D5" s="12"/>
      <c r="E5" s="32" t="s">
        <v>80</v>
      </c>
    </row>
    <row r="6" spans="1:5" ht="21" x14ac:dyDescent="0.35">
      <c r="A6" s="1"/>
      <c r="D6" s="12" t="s">
        <v>72</v>
      </c>
      <c r="E6" s="16">
        <v>655</v>
      </c>
    </row>
    <row r="7" spans="1:5" ht="21" x14ac:dyDescent="0.35">
      <c r="A7" s="1"/>
      <c r="D7" s="12" t="s">
        <v>73</v>
      </c>
      <c r="E7" s="16">
        <v>766</v>
      </c>
    </row>
    <row r="8" spans="1:5" ht="21" x14ac:dyDescent="0.35">
      <c r="A8" s="1"/>
      <c r="D8" s="12" t="s">
        <v>74</v>
      </c>
      <c r="E8" s="16">
        <v>6576</v>
      </c>
    </row>
    <row r="9" spans="1:5" ht="21" x14ac:dyDescent="0.35">
      <c r="A9" s="1"/>
      <c r="D9" s="12" t="s">
        <v>75</v>
      </c>
      <c r="E9" s="16">
        <v>78</v>
      </c>
    </row>
    <row r="10" spans="1:5" ht="21" x14ac:dyDescent="0.35">
      <c r="A10" s="1"/>
      <c r="D10" s="12" t="s">
        <v>76</v>
      </c>
      <c r="E10" s="16">
        <v>877</v>
      </c>
    </row>
    <row r="11" spans="1:5" ht="21" x14ac:dyDescent="0.35">
      <c r="A11" s="1"/>
      <c r="D11" s="12" t="s">
        <v>77</v>
      </c>
      <c r="E11" s="16">
        <v>768</v>
      </c>
    </row>
    <row r="12" spans="1:5" ht="21" x14ac:dyDescent="0.35">
      <c r="A12" s="1"/>
      <c r="D12" s="12" t="s">
        <v>78</v>
      </c>
      <c r="E12" s="16">
        <v>7968</v>
      </c>
    </row>
    <row r="13" spans="1:5" ht="21.75" thickBot="1" x14ac:dyDescent="0.4">
      <c r="A13" s="1"/>
      <c r="D13" s="12" t="s">
        <v>79</v>
      </c>
      <c r="E13" s="17">
        <f>E12+E11+E10+E9+E8+E7+E6</f>
        <v>17688</v>
      </c>
    </row>
    <row r="14" spans="1:5" ht="16.5" thickTop="1" x14ac:dyDescent="0.25">
      <c r="A14" s="1"/>
    </row>
    <row r="15" spans="1:5" ht="15.75" x14ac:dyDescent="0.25">
      <c r="A15" s="1"/>
    </row>
    <row r="16" spans="1:5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0"/>
  <sheetViews>
    <sheetView showGridLines="0" workbookViewId="0">
      <selection activeCell="C19" sqref="C19"/>
    </sheetView>
  </sheetViews>
  <sheetFormatPr defaultRowHeight="15" x14ac:dyDescent="0.25"/>
  <cols>
    <col min="3" max="3" width="4.85546875" customWidth="1"/>
    <col min="5" max="5" width="4.7109375" customWidth="1"/>
    <col min="7" max="7" width="5.5703125" customWidth="1"/>
  </cols>
  <sheetData>
    <row r="1" spans="1:8" s="14" customFormat="1" ht="21" x14ac:dyDescent="0.35">
      <c r="A1" s="40" t="s">
        <v>17</v>
      </c>
    </row>
    <row r="2" spans="1:8" ht="15.75" x14ac:dyDescent="0.25">
      <c r="A2" s="1"/>
    </row>
    <row r="3" spans="1:8" ht="15.75" x14ac:dyDescent="0.25">
      <c r="A3" s="1"/>
    </row>
    <row r="4" spans="1:8" ht="15.75" x14ac:dyDescent="0.25">
      <c r="A4" s="1"/>
    </row>
    <row r="5" spans="1:8" ht="27" thickBot="1" x14ac:dyDescent="0.45">
      <c r="A5" s="1"/>
      <c r="B5" s="4" t="s">
        <v>6</v>
      </c>
      <c r="C5" s="6"/>
      <c r="D5" s="4" t="s">
        <v>7</v>
      </c>
      <c r="E5" s="6"/>
      <c r="F5" s="4" t="s">
        <v>8</v>
      </c>
      <c r="G5" s="6"/>
      <c r="H5" s="4" t="s">
        <v>9</v>
      </c>
    </row>
    <row r="6" spans="1:8" ht="16.5" thickTop="1" x14ac:dyDescent="0.25">
      <c r="A6" s="1"/>
    </row>
    <row r="7" spans="1:8" ht="15.75" x14ac:dyDescent="0.25">
      <c r="A7" s="1"/>
    </row>
    <row r="8" spans="1:8" ht="15.75" x14ac:dyDescent="0.25">
      <c r="A8" s="1"/>
    </row>
    <row r="9" spans="1:8" ht="27" thickBot="1" x14ac:dyDescent="0.45">
      <c r="A9" s="1"/>
      <c r="B9" s="5">
        <f>4+5</f>
        <v>9</v>
      </c>
      <c r="C9" s="6"/>
      <c r="D9" s="5">
        <f>4-5</f>
        <v>-1</v>
      </c>
      <c r="E9" s="6"/>
      <c r="F9" s="5">
        <f>4*5</f>
        <v>20</v>
      </c>
      <c r="G9" s="6"/>
      <c r="H9" s="5">
        <f>4/5</f>
        <v>0.8</v>
      </c>
    </row>
    <row r="10" spans="1:8" ht="16.5" thickTop="1" x14ac:dyDescent="0.25">
      <c r="A10" s="1"/>
    </row>
    <row r="11" spans="1:8" ht="15.75" x14ac:dyDescent="0.25">
      <c r="A11" s="1"/>
    </row>
    <row r="12" spans="1:8" ht="15.75" x14ac:dyDescent="0.25">
      <c r="A12" s="1"/>
    </row>
    <row r="13" spans="1:8" ht="15.75" x14ac:dyDescent="0.25">
      <c r="A13" s="1"/>
    </row>
    <row r="14" spans="1:8" ht="15.75" x14ac:dyDescent="0.25">
      <c r="A14" s="1"/>
    </row>
    <row r="15" spans="1:8" ht="15.75" x14ac:dyDescent="0.25">
      <c r="A15" s="1"/>
    </row>
    <row r="16" spans="1:8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3"/>
  <sheetViews>
    <sheetView showGridLines="0" workbookViewId="0">
      <selection activeCell="C19" sqref="C19"/>
    </sheetView>
  </sheetViews>
  <sheetFormatPr defaultRowHeight="15" x14ac:dyDescent="0.25"/>
  <cols>
    <col min="5" max="5" width="11.28515625" customWidth="1"/>
    <col min="8" max="8" width="14.85546875" customWidth="1"/>
    <col min="11" max="11" width="19.85546875" customWidth="1"/>
  </cols>
  <sheetData>
    <row r="1" spans="1:12" s="14" customFormat="1" ht="21" x14ac:dyDescent="0.35">
      <c r="A1" s="40" t="s">
        <v>16</v>
      </c>
    </row>
    <row r="2" spans="1:12" ht="15.75" x14ac:dyDescent="0.25">
      <c r="A2" s="1"/>
    </row>
    <row r="3" spans="1:12" ht="15.75" x14ac:dyDescent="0.25">
      <c r="A3" s="1"/>
    </row>
    <row r="4" spans="1:12" ht="15.75" x14ac:dyDescent="0.25">
      <c r="A4" s="1"/>
    </row>
    <row r="5" spans="1:12" ht="26.25" x14ac:dyDescent="0.4">
      <c r="A5" s="1"/>
      <c r="C5" s="2">
        <v>4</v>
      </c>
      <c r="F5" s="2">
        <v>4</v>
      </c>
      <c r="I5" s="2">
        <v>4</v>
      </c>
      <c r="L5" s="2">
        <v>4</v>
      </c>
    </row>
    <row r="6" spans="1:12" ht="26.25" x14ac:dyDescent="0.4">
      <c r="A6" s="1"/>
      <c r="B6" s="2" t="s">
        <v>2</v>
      </c>
      <c r="C6" s="2">
        <v>5</v>
      </c>
      <c r="E6" s="2" t="s">
        <v>3</v>
      </c>
      <c r="F6" s="2">
        <v>5</v>
      </c>
      <c r="H6" s="2" t="s">
        <v>4</v>
      </c>
      <c r="I6" s="2">
        <v>5</v>
      </c>
      <c r="K6" s="2" t="s">
        <v>5</v>
      </c>
      <c r="L6" s="2">
        <v>5</v>
      </c>
    </row>
    <row r="7" spans="1:12" ht="27" thickBot="1" x14ac:dyDescent="0.45">
      <c r="A7" s="1"/>
      <c r="C7" s="4"/>
      <c r="F7" s="4"/>
      <c r="I7" s="4"/>
      <c r="L7" s="4"/>
    </row>
    <row r="8" spans="1:12" ht="16.5" thickTop="1" x14ac:dyDescent="0.25">
      <c r="A8" s="1"/>
    </row>
    <row r="9" spans="1:12" ht="15.75" x14ac:dyDescent="0.25">
      <c r="A9" s="1"/>
    </row>
    <row r="10" spans="1:12" ht="15.75" x14ac:dyDescent="0.25">
      <c r="A10" s="1"/>
    </row>
    <row r="11" spans="1:12" ht="15.75" x14ac:dyDescent="0.25">
      <c r="A11" s="1"/>
    </row>
    <row r="12" spans="1:12" ht="15.75" x14ac:dyDescent="0.25">
      <c r="A12" s="1"/>
    </row>
    <row r="13" spans="1:12" ht="15.75" x14ac:dyDescent="0.25">
      <c r="A13" s="1"/>
    </row>
    <row r="14" spans="1:12" ht="15.75" x14ac:dyDescent="0.25">
      <c r="A14" s="1"/>
    </row>
    <row r="15" spans="1:12" ht="15.75" x14ac:dyDescent="0.25">
      <c r="A15" s="1"/>
    </row>
    <row r="16" spans="1:12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22"/>
  <sheetViews>
    <sheetView showGridLines="0" workbookViewId="0">
      <selection activeCell="C19" sqref="C19"/>
    </sheetView>
  </sheetViews>
  <sheetFormatPr defaultRowHeight="15" x14ac:dyDescent="0.25"/>
  <sheetData>
    <row r="1" spans="1:3" s="14" customFormat="1" ht="21" x14ac:dyDescent="0.35">
      <c r="A1" s="40" t="s">
        <v>15</v>
      </c>
    </row>
    <row r="2" spans="1:3" ht="15.75" x14ac:dyDescent="0.25">
      <c r="A2" s="1"/>
    </row>
    <row r="3" spans="1:3" ht="15.75" x14ac:dyDescent="0.25">
      <c r="A3" s="1"/>
    </row>
    <row r="4" spans="1:3" ht="15.75" x14ac:dyDescent="0.25">
      <c r="A4" s="1"/>
    </row>
    <row r="5" spans="1:3" s="2" customFormat="1" ht="26.25" x14ac:dyDescent="0.4">
      <c r="A5" s="7"/>
      <c r="C5" s="8" t="s">
        <v>10</v>
      </c>
    </row>
    <row r="6" spans="1:3" s="2" customFormat="1" ht="26.25" x14ac:dyDescent="0.4">
      <c r="A6" s="7"/>
      <c r="C6" s="2">
        <f>7+7</f>
        <v>14</v>
      </c>
    </row>
    <row r="7" spans="1:3" s="2" customFormat="1" ht="26.25" x14ac:dyDescent="0.4">
      <c r="A7" s="7"/>
    </row>
    <row r="8" spans="1:3" s="2" customFormat="1" ht="26.25" x14ac:dyDescent="0.4">
      <c r="A8" s="7"/>
    </row>
    <row r="9" spans="1:3" s="2" customFormat="1" ht="26.25" x14ac:dyDescent="0.4">
      <c r="A9" s="7"/>
    </row>
    <row r="10" spans="1:3" s="2" customFormat="1" ht="26.25" x14ac:dyDescent="0.4">
      <c r="A10" s="7"/>
    </row>
    <row r="11" spans="1:3" ht="15.75" x14ac:dyDescent="0.25">
      <c r="A11" s="1"/>
    </row>
    <row r="12" spans="1:3" ht="15.75" x14ac:dyDescent="0.25">
      <c r="A12" s="1"/>
    </row>
    <row r="13" spans="1:3" ht="15.75" x14ac:dyDescent="0.25">
      <c r="A13" s="1"/>
    </row>
    <row r="14" spans="1:3" ht="15.75" x14ac:dyDescent="0.25">
      <c r="A14" s="1"/>
    </row>
    <row r="15" spans="1:3" ht="15.75" x14ac:dyDescent="0.25">
      <c r="A15" s="1"/>
    </row>
    <row r="16" spans="1:3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1"/>
  <sheetViews>
    <sheetView showGridLines="0" workbookViewId="0">
      <selection activeCell="C19" sqref="C19"/>
    </sheetView>
  </sheetViews>
  <sheetFormatPr defaultRowHeight="15" x14ac:dyDescent="0.25"/>
  <sheetData>
    <row r="1" spans="1:4" s="14" customFormat="1" ht="21" x14ac:dyDescent="0.35">
      <c r="A1" s="40" t="s">
        <v>14</v>
      </c>
    </row>
    <row r="2" spans="1:4" ht="15.75" x14ac:dyDescent="0.25">
      <c r="A2" s="1"/>
    </row>
    <row r="3" spans="1:4" s="2" customFormat="1" ht="26.25" x14ac:dyDescent="0.4">
      <c r="A3" s="7"/>
    </row>
    <row r="4" spans="1:4" s="2" customFormat="1" ht="26.25" x14ac:dyDescent="0.4">
      <c r="A4" s="7"/>
      <c r="D4" s="2">
        <v>125</v>
      </c>
    </row>
    <row r="5" spans="1:4" s="2" customFormat="1" ht="26.25" x14ac:dyDescent="0.4">
      <c r="A5" s="7"/>
      <c r="D5" s="2">
        <v>34</v>
      </c>
    </row>
    <row r="6" spans="1:4" s="2" customFormat="1" ht="26.25" x14ac:dyDescent="0.4">
      <c r="A6" s="7"/>
      <c r="D6" s="2">
        <v>278</v>
      </c>
    </row>
    <row r="7" spans="1:4" s="2" customFormat="1" ht="26.25" x14ac:dyDescent="0.4">
      <c r="A7" s="7"/>
      <c r="D7" s="2">
        <v>34</v>
      </c>
    </row>
    <row r="8" spans="1:4" s="2" customFormat="1" ht="27" thickBot="1" x14ac:dyDescent="0.45">
      <c r="A8" s="7"/>
      <c r="D8" s="3"/>
    </row>
    <row r="9" spans="1:4" s="2" customFormat="1" ht="27" thickTop="1" x14ac:dyDescent="0.4">
      <c r="A9" s="7"/>
    </row>
    <row r="10" spans="1:4" s="2" customFormat="1" ht="26.25" x14ac:dyDescent="0.4">
      <c r="A10" s="7"/>
    </row>
    <row r="11" spans="1:4" s="2" customFormat="1" ht="26.25" x14ac:dyDescent="0.4">
      <c r="A11" s="7"/>
    </row>
    <row r="12" spans="1:4" s="2" customFormat="1" ht="26.25" x14ac:dyDescent="0.4">
      <c r="A12" s="7"/>
    </row>
    <row r="13" spans="1:4" s="2" customFormat="1" ht="26.25" x14ac:dyDescent="0.4">
      <c r="A13" s="7"/>
    </row>
    <row r="14" spans="1:4" s="2" customFormat="1" ht="26.25" x14ac:dyDescent="0.4">
      <c r="A14" s="7"/>
    </row>
    <row r="15" spans="1:4" s="2" customFormat="1" ht="26.25" x14ac:dyDescent="0.4">
      <c r="A15" s="7"/>
    </row>
    <row r="16" spans="1:4" s="2" customFormat="1" ht="26.25" x14ac:dyDescent="0.4">
      <c r="A16" s="7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20"/>
  <sheetViews>
    <sheetView showGridLines="0" workbookViewId="0">
      <selection activeCell="C19" sqref="C19"/>
    </sheetView>
  </sheetViews>
  <sheetFormatPr defaultRowHeight="15" x14ac:dyDescent="0.25"/>
  <cols>
    <col min="3" max="3" width="17.85546875" customWidth="1"/>
    <col min="4" max="5" width="13" bestFit="1" customWidth="1"/>
    <col min="7" max="7" width="27.7109375" customWidth="1"/>
    <col min="8" max="8" width="15.5703125" customWidth="1"/>
  </cols>
  <sheetData>
    <row r="1" spans="1:10" s="14" customFormat="1" ht="21" x14ac:dyDescent="0.35">
      <c r="A1" s="40" t="s">
        <v>13</v>
      </c>
    </row>
    <row r="2" spans="1:10" ht="15.75" x14ac:dyDescent="0.25">
      <c r="A2" s="1"/>
    </row>
    <row r="3" spans="1:10" ht="26.25" x14ac:dyDescent="0.4">
      <c r="A3" s="7"/>
      <c r="B3" s="2"/>
      <c r="C3" s="9"/>
      <c r="D3" s="9"/>
      <c r="E3" s="9"/>
      <c r="F3" s="9"/>
      <c r="G3" s="9"/>
      <c r="H3" s="9"/>
    </row>
    <row r="4" spans="1:10" ht="26.25" x14ac:dyDescent="0.4">
      <c r="A4" s="7"/>
      <c r="B4" s="2"/>
      <c r="C4" s="10" t="s">
        <v>35</v>
      </c>
      <c r="D4" s="25">
        <v>4500</v>
      </c>
      <c r="E4" s="25">
        <v>4500</v>
      </c>
      <c r="F4" s="10"/>
      <c r="G4" s="26" t="s">
        <v>36</v>
      </c>
      <c r="H4" s="25">
        <v>240000</v>
      </c>
      <c r="I4" s="27"/>
      <c r="J4" s="27"/>
    </row>
    <row r="5" spans="1:10" ht="26.25" x14ac:dyDescent="0.4">
      <c r="A5" s="7"/>
      <c r="B5" s="2"/>
      <c r="C5" s="10" t="s">
        <v>37</v>
      </c>
      <c r="D5" s="25">
        <v>400</v>
      </c>
      <c r="E5" s="25">
        <v>400</v>
      </c>
      <c r="F5" s="10"/>
      <c r="G5" s="26" t="s">
        <v>38</v>
      </c>
      <c r="H5" s="28">
        <v>6.5000000000000002E-2</v>
      </c>
      <c r="I5" s="27"/>
      <c r="J5" s="27"/>
    </row>
    <row r="6" spans="1:10" ht="26.25" x14ac:dyDescent="0.4">
      <c r="A6" s="7"/>
      <c r="B6" s="2"/>
      <c r="C6" s="10" t="s">
        <v>39</v>
      </c>
      <c r="D6" s="25">
        <v>120</v>
      </c>
      <c r="E6" s="25">
        <v>120</v>
      </c>
      <c r="F6" s="10"/>
      <c r="G6" s="10"/>
      <c r="H6" s="10"/>
      <c r="I6" s="27"/>
      <c r="J6" s="27"/>
    </row>
    <row r="7" spans="1:10" ht="26.25" x14ac:dyDescent="0.4">
      <c r="A7" s="7"/>
      <c r="B7" s="2"/>
      <c r="C7" s="10" t="s">
        <v>40</v>
      </c>
      <c r="D7" s="25">
        <v>340</v>
      </c>
      <c r="E7" s="25">
        <v>340</v>
      </c>
      <c r="F7" s="10"/>
      <c r="G7" s="10"/>
      <c r="H7" s="10"/>
      <c r="I7" s="27"/>
      <c r="J7" s="27"/>
    </row>
    <row r="8" spans="1:10" ht="27" thickBot="1" x14ac:dyDescent="0.45">
      <c r="A8" s="7"/>
      <c r="B8" s="2"/>
      <c r="C8" s="10" t="s">
        <v>41</v>
      </c>
      <c r="D8" s="25">
        <v>64</v>
      </c>
      <c r="E8" s="25">
        <v>64</v>
      </c>
      <c r="F8" s="10"/>
      <c r="G8" s="10" t="s">
        <v>42</v>
      </c>
      <c r="H8" s="29"/>
      <c r="I8" s="27"/>
      <c r="J8" s="27"/>
    </row>
    <row r="9" spans="1:10" ht="27" thickTop="1" x14ac:dyDescent="0.4">
      <c r="A9" s="7"/>
      <c r="B9" s="2"/>
      <c r="C9" s="10" t="s">
        <v>43</v>
      </c>
      <c r="D9" s="25">
        <v>900</v>
      </c>
      <c r="E9" s="25">
        <v>900</v>
      </c>
      <c r="F9" s="10"/>
      <c r="G9" s="10"/>
      <c r="H9" s="10"/>
      <c r="I9" s="27"/>
      <c r="J9" s="27"/>
    </row>
    <row r="10" spans="1:10" ht="27" thickBot="1" x14ac:dyDescent="0.45">
      <c r="A10" s="7"/>
      <c r="B10" s="2"/>
      <c r="C10" s="10" t="s">
        <v>44</v>
      </c>
      <c r="D10" s="25">
        <v>500</v>
      </c>
      <c r="E10" s="25">
        <v>500</v>
      </c>
      <c r="F10" s="10"/>
      <c r="G10" s="10" t="s">
        <v>45</v>
      </c>
      <c r="H10" s="29"/>
      <c r="I10" s="27"/>
      <c r="J10" s="27"/>
    </row>
    <row r="11" spans="1:10" ht="20.25" thickTop="1" thickBot="1" x14ac:dyDescent="0.35">
      <c r="A11" s="1"/>
      <c r="C11" s="10"/>
      <c r="D11" s="30"/>
      <c r="E11" s="30"/>
      <c r="F11" s="10"/>
      <c r="G11" s="10"/>
      <c r="H11" s="10"/>
      <c r="I11" s="27"/>
      <c r="J11" s="27"/>
    </row>
    <row r="12" spans="1:10" ht="19.5" thickTop="1" x14ac:dyDescent="0.3">
      <c r="A12" s="1"/>
      <c r="C12" s="10"/>
      <c r="D12" s="10"/>
      <c r="E12" s="10"/>
      <c r="F12" s="10"/>
      <c r="G12" s="10"/>
      <c r="H12" s="10"/>
      <c r="I12" s="27"/>
      <c r="J12" s="27"/>
    </row>
    <row r="13" spans="1:10" ht="15.75" x14ac:dyDescent="0.25">
      <c r="A13" s="1"/>
      <c r="C13" s="27"/>
      <c r="D13" s="27"/>
      <c r="E13" s="27"/>
      <c r="F13" s="27"/>
      <c r="G13" s="27"/>
      <c r="H13" s="27"/>
      <c r="I13" s="27"/>
      <c r="J13" s="27"/>
    </row>
    <row r="14" spans="1:10" ht="15.75" x14ac:dyDescent="0.25">
      <c r="A14" s="1"/>
    </row>
    <row r="15" spans="1:10" ht="15.75" x14ac:dyDescent="0.25">
      <c r="A15" s="1"/>
    </row>
    <row r="16" spans="1:10" ht="15.75" x14ac:dyDescent="0.25">
      <c r="A16" s="1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19"/>
  <sheetViews>
    <sheetView showGridLines="0" workbookViewId="0">
      <selection activeCell="C19" sqref="C19"/>
    </sheetView>
  </sheetViews>
  <sheetFormatPr defaultRowHeight="21" x14ac:dyDescent="0.35"/>
  <cols>
    <col min="1" max="1" width="9.140625" style="12"/>
    <col min="2" max="2" width="17.85546875" style="12" customWidth="1"/>
    <col min="3" max="4" width="13" style="12" bestFit="1" customWidth="1"/>
    <col min="5" max="5" width="9.140625" style="12"/>
    <col min="6" max="6" width="27.7109375" style="12" customWidth="1"/>
    <col min="7" max="7" width="15.5703125" style="12" customWidth="1"/>
    <col min="8" max="16384" width="9.140625" style="12"/>
  </cols>
  <sheetData>
    <row r="1" spans="1:7" s="14" customFormat="1" x14ac:dyDescent="0.35">
      <c r="A1" s="40" t="s">
        <v>12</v>
      </c>
    </row>
    <row r="2" spans="1:7" x14ac:dyDescent="0.35">
      <c r="A2" s="11"/>
    </row>
    <row r="3" spans="1:7" x14ac:dyDescent="0.35">
      <c r="A3" s="11"/>
    </row>
    <row r="4" spans="1:7" x14ac:dyDescent="0.35">
      <c r="A4" s="11"/>
    </row>
    <row r="5" spans="1:7" x14ac:dyDescent="0.35">
      <c r="A5" s="11"/>
      <c r="B5" s="12" t="s">
        <v>35</v>
      </c>
      <c r="C5" s="16">
        <v>4500</v>
      </c>
      <c r="D5" s="16">
        <v>4500</v>
      </c>
      <c r="F5" s="35" t="s">
        <v>36</v>
      </c>
      <c r="G5" s="16">
        <v>240000</v>
      </c>
    </row>
    <row r="6" spans="1:7" x14ac:dyDescent="0.35">
      <c r="A6" s="11"/>
      <c r="B6" s="12" t="s">
        <v>37</v>
      </c>
      <c r="C6" s="16">
        <v>400</v>
      </c>
      <c r="D6" s="16">
        <v>400</v>
      </c>
      <c r="F6" s="35" t="s">
        <v>38</v>
      </c>
      <c r="G6" s="47">
        <v>6.5000000000000002E-2</v>
      </c>
    </row>
    <row r="7" spans="1:7" x14ac:dyDescent="0.35">
      <c r="A7" s="11"/>
      <c r="B7" s="12" t="s">
        <v>39</v>
      </c>
      <c r="C7" s="16">
        <v>120</v>
      </c>
      <c r="D7" s="16">
        <v>120</v>
      </c>
    </row>
    <row r="8" spans="1:7" x14ac:dyDescent="0.35">
      <c r="A8" s="11"/>
      <c r="B8" s="12" t="s">
        <v>40</v>
      </c>
      <c r="C8" s="16">
        <v>340</v>
      </c>
      <c r="D8" s="16">
        <v>340</v>
      </c>
    </row>
    <row r="9" spans="1:7" ht="21.75" thickBot="1" x14ac:dyDescent="0.4">
      <c r="A9" s="11"/>
      <c r="B9" s="12" t="s">
        <v>41</v>
      </c>
      <c r="C9" s="16">
        <v>64</v>
      </c>
      <c r="D9" s="16">
        <v>64</v>
      </c>
      <c r="F9" s="12" t="s">
        <v>42</v>
      </c>
      <c r="G9" s="54"/>
    </row>
    <row r="10" spans="1:7" ht="21.75" thickTop="1" x14ac:dyDescent="0.35">
      <c r="A10" s="11"/>
      <c r="B10" s="12" t="s">
        <v>43</v>
      </c>
      <c r="C10" s="16">
        <v>900</v>
      </c>
      <c r="D10" s="16">
        <v>900</v>
      </c>
    </row>
    <row r="11" spans="1:7" ht="21.75" thickBot="1" x14ac:dyDescent="0.4">
      <c r="A11" s="11"/>
      <c r="B11" s="12" t="s">
        <v>44</v>
      </c>
      <c r="C11" s="16">
        <v>500</v>
      </c>
      <c r="D11" s="16">
        <v>500</v>
      </c>
      <c r="F11" s="12" t="s">
        <v>45</v>
      </c>
      <c r="G11" s="54"/>
    </row>
    <row r="12" spans="1:7" ht="22.5" thickTop="1" thickBot="1" x14ac:dyDescent="0.4">
      <c r="A12" s="11"/>
      <c r="C12" s="55"/>
      <c r="D12" s="55"/>
    </row>
    <row r="13" spans="1:7" ht="21.75" thickTop="1" x14ac:dyDescent="0.35">
      <c r="A13" s="11"/>
    </row>
    <row r="14" spans="1:7" x14ac:dyDescent="0.35">
      <c r="A14" s="11"/>
    </row>
    <row r="15" spans="1:7" x14ac:dyDescent="0.35">
      <c r="A15" s="11"/>
    </row>
    <row r="16" spans="1:7" x14ac:dyDescent="0.35">
      <c r="A16" s="11"/>
    </row>
    <row r="17" spans="1:1" x14ac:dyDescent="0.35">
      <c r="A17" s="11"/>
    </row>
    <row r="18" spans="1:1" x14ac:dyDescent="0.35">
      <c r="A18" s="11"/>
    </row>
    <row r="19" spans="1:1" x14ac:dyDescent="0.35">
      <c r="A19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5"/>
  <sheetViews>
    <sheetView showGridLines="0" workbookViewId="0">
      <selection activeCell="C19" sqref="C19"/>
    </sheetView>
  </sheetViews>
  <sheetFormatPr defaultRowHeight="15" x14ac:dyDescent="0.25"/>
  <cols>
    <col min="3" max="3" width="14.42578125" bestFit="1" customWidth="1"/>
  </cols>
  <sheetData>
    <row r="1" spans="1:6" s="14" customFormat="1" ht="21" x14ac:dyDescent="0.35">
      <c r="A1" s="40" t="s">
        <v>18</v>
      </c>
    </row>
    <row r="2" spans="1:6" ht="15.75" x14ac:dyDescent="0.25">
      <c r="A2" s="1"/>
    </row>
    <row r="3" spans="1:6" ht="15.75" x14ac:dyDescent="0.25">
      <c r="A3" s="1"/>
    </row>
    <row r="4" spans="1:6" ht="15.75" x14ac:dyDescent="0.25">
      <c r="A4" s="1"/>
    </row>
    <row r="5" spans="1:6" ht="21" x14ac:dyDescent="0.35">
      <c r="A5" s="1"/>
      <c r="C5" s="16">
        <v>655</v>
      </c>
      <c r="D5" s="12"/>
      <c r="E5" s="12"/>
      <c r="F5" s="12"/>
    </row>
    <row r="6" spans="1:6" ht="21" x14ac:dyDescent="0.35">
      <c r="A6" s="1"/>
      <c r="C6" s="16">
        <v>766</v>
      </c>
      <c r="D6" s="12"/>
      <c r="E6" s="12"/>
      <c r="F6" s="12"/>
    </row>
    <row r="7" spans="1:6" ht="21" x14ac:dyDescent="0.35">
      <c r="A7" s="1"/>
      <c r="C7" s="16">
        <v>6576</v>
      </c>
      <c r="D7" s="12"/>
      <c r="E7" s="12"/>
      <c r="F7" s="12"/>
    </row>
    <row r="8" spans="1:6" ht="21" x14ac:dyDescent="0.35">
      <c r="A8" s="1"/>
      <c r="C8" s="16">
        <v>78</v>
      </c>
      <c r="D8" s="12"/>
      <c r="E8" s="12"/>
      <c r="F8" s="12"/>
    </row>
    <row r="9" spans="1:6" ht="21" x14ac:dyDescent="0.35">
      <c r="A9" s="1"/>
      <c r="C9" s="16">
        <v>877</v>
      </c>
      <c r="D9" s="12"/>
      <c r="E9" s="12"/>
      <c r="F9" s="12"/>
    </row>
    <row r="10" spans="1:6" ht="21" x14ac:dyDescent="0.35">
      <c r="A10" s="1"/>
      <c r="C10" s="16">
        <v>768</v>
      </c>
      <c r="D10" s="12"/>
      <c r="E10" s="12"/>
      <c r="F10" s="12"/>
    </row>
    <row r="11" spans="1:6" ht="21" x14ac:dyDescent="0.35">
      <c r="A11" s="1"/>
      <c r="C11" s="16">
        <v>7968</v>
      </c>
      <c r="D11" s="12"/>
      <c r="E11" s="12"/>
      <c r="F11" s="12"/>
    </row>
    <row r="12" spans="1:6" ht="21.75" thickBot="1" x14ac:dyDescent="0.4">
      <c r="A12" s="1"/>
      <c r="C12" s="17"/>
      <c r="D12" s="12"/>
      <c r="E12" s="12"/>
      <c r="F12" s="12"/>
    </row>
    <row r="13" spans="1:6" ht="21.75" thickTop="1" x14ac:dyDescent="0.35">
      <c r="A13" s="1"/>
      <c r="C13" s="16"/>
      <c r="D13" s="12"/>
      <c r="E13" s="12"/>
      <c r="F13" s="12"/>
    </row>
    <row r="14" spans="1:6" ht="21" x14ac:dyDescent="0.35">
      <c r="A14" s="1"/>
      <c r="C14" s="12"/>
      <c r="D14" s="12"/>
      <c r="E14" s="12"/>
      <c r="F14" s="12"/>
    </row>
    <row r="15" spans="1:6" ht="21" x14ac:dyDescent="0.35">
      <c r="A15" s="1"/>
      <c r="C15" s="12"/>
      <c r="D15" s="12"/>
      <c r="E15" s="12"/>
      <c r="F15" s="12"/>
    </row>
    <row r="16" spans="1:6" ht="21" x14ac:dyDescent="0.35">
      <c r="A16" s="1"/>
      <c r="C16" s="12"/>
      <c r="D16" s="12"/>
      <c r="E16" s="12"/>
      <c r="F16" s="12"/>
    </row>
    <row r="17" spans="1:1" ht="15.75" x14ac:dyDescent="0.25">
      <c r="A17" s="1"/>
    </row>
    <row r="18" spans="1:1" ht="15.75" x14ac:dyDescent="0.25">
      <c r="A18" s="1"/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/>
    </row>
    <row r="24" spans="1:1" ht="15.75" x14ac:dyDescent="0.25">
      <c r="A24" s="1"/>
    </row>
    <row r="25" spans="1:1" ht="15.75" x14ac:dyDescent="0.25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Formulas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2010-09-07T16:32:04Z</dcterms:modified>
</cp:coreProperties>
</file>