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75" windowWidth="10515" windowHeight="5670" firstSheet="14" activeTab="14"/>
  </bookViews>
  <sheets>
    <sheet name="Data Menu" sheetId="1" r:id="rId1"/>
    <sheet name="Sort" sheetId="2" r:id="rId2"/>
    <sheet name="Filter" sheetId="3" r:id="rId3"/>
    <sheet name="Form" sheetId="4" r:id="rId4"/>
    <sheet name="Subtotals" sheetId="5" r:id="rId5"/>
    <sheet name="Validate" sheetId="6" r:id="rId6"/>
    <sheet name="Table" sheetId="7" r:id="rId7"/>
    <sheet name="Text to Columns" sheetId="8" r:id="rId8"/>
    <sheet name="Consolidate" sheetId="9" r:id="rId9"/>
    <sheet name="Outlining" sheetId="10" r:id="rId10"/>
    <sheet name="Pivot" sheetId="11" r:id="rId11"/>
    <sheet name="Import" sheetId="12" r:id="rId12"/>
    <sheet name="Import Acct" sheetId="16" r:id="rId13"/>
    <sheet name="Lists" sheetId="13" r:id="rId14"/>
    <sheet name="XML" sheetId="17" r:id="rId15"/>
  </sheets>
  <definedNames>
    <definedName name="_xlnm._FilterDatabase" localSheetId="2" hidden="1">Filter!$B$8:$I$50</definedName>
    <definedName name="_xlnm._FilterDatabase" localSheetId="4" hidden="1">Subtotals!$B$8:$J$76</definedName>
    <definedName name="_xlnm._FilterDatabase" localSheetId="14" hidden="1">XML!$C$9:$J$11</definedName>
    <definedName name="_xlnm.Extract" localSheetId="2">Filter!$I$62</definedName>
  </definedNames>
  <calcPr calcId="125725"/>
</workbook>
</file>

<file path=xl/calcChain.xml><?xml version="1.0" encoding="utf-8"?>
<calcChain xmlns="http://schemas.openxmlformats.org/spreadsheetml/2006/main">
  <c r="H75" i="13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F52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172" i="11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F81"/>
  <c r="H81" s="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8" i="10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F52"/>
  <c r="H52" s="1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15" i="7"/>
  <c r="I15"/>
  <c r="I17" s="1"/>
  <c r="H16"/>
  <c r="I16"/>
  <c r="H9"/>
  <c r="I9" s="1"/>
  <c r="H10"/>
  <c r="I10" s="1"/>
  <c r="H24"/>
  <c r="I24"/>
  <c r="I27" s="1"/>
  <c r="H25"/>
  <c r="I25"/>
  <c r="H26"/>
  <c r="I26"/>
  <c r="H29"/>
  <c r="I29" s="1"/>
  <c r="H30"/>
  <c r="I30" s="1"/>
  <c r="H32"/>
  <c r="I32" s="1"/>
  <c r="H33"/>
  <c r="I33" s="1"/>
  <c r="H36"/>
  <c r="I36"/>
  <c r="H37"/>
  <c r="I37"/>
  <c r="H38"/>
  <c r="I38"/>
  <c r="H39"/>
  <c r="I39"/>
  <c r="H40"/>
  <c r="I40"/>
  <c r="H41"/>
  <c r="I41"/>
  <c r="H48"/>
  <c r="I48" s="1"/>
  <c r="H49"/>
  <c r="I49" s="1"/>
  <c r="H53"/>
  <c r="I53"/>
  <c r="I54" s="1"/>
  <c r="H56"/>
  <c r="I56" s="1"/>
  <c r="H70"/>
  <c r="I70" s="1"/>
  <c r="I71" s="1"/>
  <c r="H64"/>
  <c r="I64"/>
  <c r="I67" s="1"/>
  <c r="I73" s="1"/>
  <c r="H65"/>
  <c r="I65"/>
  <c r="H66"/>
  <c r="I66"/>
  <c r="G12"/>
  <c r="G17"/>
  <c r="G19"/>
  <c r="G20" s="1"/>
  <c r="G27"/>
  <c r="G57" s="1"/>
  <c r="G59" s="1"/>
  <c r="G34"/>
  <c r="G45"/>
  <c r="G50"/>
  <c r="G54"/>
  <c r="G67"/>
  <c r="G71"/>
  <c r="G73" s="1"/>
  <c r="H9" i="5"/>
  <c r="H10"/>
  <c r="H11"/>
  <c r="H12"/>
  <c r="H13"/>
  <c r="H14"/>
  <c r="H15"/>
  <c r="H16"/>
  <c r="H17"/>
  <c r="H18"/>
  <c r="H19"/>
  <c r="H20"/>
  <c r="H21"/>
  <c r="H32"/>
  <c r="H33"/>
  <c r="H34"/>
  <c r="H35"/>
  <c r="H22"/>
  <c r="H23"/>
  <c r="H24"/>
  <c r="H36"/>
  <c r="H37"/>
  <c r="H38"/>
  <c r="H25"/>
  <c r="H26"/>
  <c r="H27"/>
  <c r="H28"/>
  <c r="H29"/>
  <c r="H30"/>
  <c r="H31"/>
  <c r="H39"/>
  <c r="H40"/>
  <c r="H41"/>
  <c r="H42"/>
  <c r="H43"/>
  <c r="H44"/>
  <c r="H45"/>
  <c r="H46"/>
  <c r="H47"/>
  <c r="H48"/>
  <c r="H49"/>
  <c r="H50"/>
  <c r="H51"/>
  <c r="H52"/>
  <c r="F53"/>
  <c r="H53" s="1"/>
  <c r="H66"/>
  <c r="H67"/>
  <c r="H68"/>
  <c r="H69"/>
  <c r="H70"/>
  <c r="H71"/>
  <c r="H72"/>
  <c r="H54"/>
  <c r="H55"/>
  <c r="H56"/>
  <c r="H57"/>
  <c r="H58"/>
  <c r="H59"/>
  <c r="H60"/>
  <c r="H73"/>
  <c r="H74"/>
  <c r="H75"/>
  <c r="H76"/>
  <c r="H61"/>
  <c r="H62"/>
  <c r="H63"/>
  <c r="H64"/>
  <c r="H65"/>
  <c r="H26" i="3"/>
  <c r="H29"/>
  <c r="H20"/>
  <c r="H19"/>
  <c r="H18"/>
  <c r="H14"/>
  <c r="H10"/>
  <c r="F11"/>
  <c r="H11"/>
  <c r="H9"/>
  <c r="H12"/>
  <c r="H42"/>
  <c r="H41"/>
  <c r="H39"/>
  <c r="H38"/>
  <c r="H36"/>
  <c r="H35"/>
  <c r="H25"/>
  <c r="H30"/>
  <c r="H34"/>
  <c r="H33"/>
  <c r="H32"/>
  <c r="H50"/>
  <c r="H49"/>
  <c r="H40"/>
  <c r="H48"/>
  <c r="H47"/>
  <c r="H46"/>
  <c r="H37"/>
  <c r="H43"/>
  <c r="H45"/>
  <c r="H44"/>
  <c r="H28"/>
  <c r="H15"/>
  <c r="H31"/>
  <c r="H17"/>
  <c r="H16"/>
  <c r="H24"/>
  <c r="H23"/>
  <c r="H22"/>
  <c r="H21"/>
  <c r="H13"/>
  <c r="H27"/>
  <c r="F43" i="2"/>
  <c r="H43"/>
  <c r="H27"/>
  <c r="H49"/>
  <c r="H29"/>
  <c r="H32"/>
  <c r="H13"/>
  <c r="H38"/>
  <c r="H42"/>
  <c r="H40"/>
  <c r="H44"/>
  <c r="H36"/>
  <c r="H48"/>
  <c r="H9"/>
  <c r="H41"/>
  <c r="H31"/>
  <c r="H47"/>
  <c r="H10"/>
  <c r="H50"/>
  <c r="H22"/>
  <c r="H39"/>
  <c r="H16"/>
  <c r="H30"/>
  <c r="H45"/>
  <c r="H21"/>
  <c r="H12"/>
  <c r="H35"/>
  <c r="H19"/>
  <c r="H33"/>
  <c r="H15"/>
  <c r="H46"/>
  <c r="H25"/>
  <c r="H23"/>
  <c r="H17"/>
  <c r="H20"/>
  <c r="H11"/>
  <c r="H26"/>
  <c r="H34"/>
  <c r="H28"/>
  <c r="H14"/>
  <c r="H24"/>
  <c r="H37"/>
  <c r="H18"/>
  <c r="I50" i="7" l="1"/>
  <c r="I34"/>
  <c r="I57" s="1"/>
  <c r="I12"/>
  <c r="I19" s="1"/>
  <c r="G75"/>
  <c r="H44"/>
  <c r="I44" s="1"/>
  <c r="I45" s="1"/>
  <c r="I59" l="1"/>
  <c r="I75" s="1"/>
  <c r="I20"/>
</calcChain>
</file>

<file path=xl/sharedStrings.xml><?xml version="1.0" encoding="utf-8"?>
<sst xmlns="http://schemas.openxmlformats.org/spreadsheetml/2006/main" count="2398" uniqueCount="302">
  <si>
    <t>1. Consolidating Similar Worksheets of data</t>
  </si>
  <si>
    <t>2. Consolidating Similar Worksheets of data</t>
  </si>
  <si>
    <t>Erin</t>
  </si>
  <si>
    <t>Alabama</t>
  </si>
  <si>
    <t>Mobile</t>
  </si>
  <si>
    <t>Dothan</t>
  </si>
  <si>
    <t>Brewton</t>
  </si>
  <si>
    <t>Jim</t>
  </si>
  <si>
    <t>Ellen</t>
  </si>
  <si>
    <t>Example Pivot Table File</t>
  </si>
  <si>
    <t>(Database Query)</t>
  </si>
  <si>
    <t>Lists (Same as Tables in Excel 2007)</t>
  </si>
  <si>
    <t>XML</t>
  </si>
  <si>
    <r>
      <t>e</t>
    </r>
    <r>
      <rPr>
        <b/>
        <u/>
        <sz val="20"/>
        <rFont val="Arial"/>
        <family val="2"/>
      </rPr>
      <t>X</t>
    </r>
    <r>
      <rPr>
        <b/>
        <sz val="20"/>
        <rFont val="Arial"/>
        <family val="2"/>
      </rPr>
      <t xml:space="preserve">tensible </t>
    </r>
    <r>
      <rPr>
        <b/>
        <u/>
        <sz val="20"/>
        <rFont val="Arial"/>
        <family val="2"/>
      </rPr>
      <t>M</t>
    </r>
    <r>
      <rPr>
        <b/>
        <sz val="20"/>
        <rFont val="Arial"/>
        <family val="2"/>
      </rPr>
      <t xml:space="preserve">arkup </t>
    </r>
    <r>
      <rPr>
        <b/>
        <u/>
        <sz val="20"/>
        <rFont val="Arial"/>
        <family val="2"/>
      </rPr>
      <t>L</t>
    </r>
    <r>
      <rPr>
        <b/>
        <sz val="20"/>
        <rFont val="Arial"/>
        <family val="2"/>
      </rPr>
      <t>anguage</t>
    </r>
  </si>
  <si>
    <t>Hidden tags surround data</t>
  </si>
  <si>
    <t>These tags enable computers to act on that data</t>
  </si>
  <si>
    <t>Example - QuickBooks Customer and Great Plains Supplier</t>
  </si>
  <si>
    <t>11 - XML Example.xls</t>
  </si>
  <si>
    <r>
      <t>The Data Menu</t>
    </r>
    <r>
      <rPr>
        <b/>
        <i/>
        <sz val="24"/>
        <rFont val="Arial"/>
        <family val="2"/>
      </rPr>
      <t xml:space="preserve"> (Page 2)</t>
    </r>
  </si>
  <si>
    <r>
      <t xml:space="preserve">Data Validation </t>
    </r>
    <r>
      <rPr>
        <b/>
        <i/>
        <sz val="24"/>
        <rFont val="Arial"/>
        <family val="2"/>
      </rPr>
      <t>(Page 11)</t>
    </r>
  </si>
  <si>
    <r>
      <t xml:space="preserve">Data Table </t>
    </r>
    <r>
      <rPr>
        <b/>
        <i/>
        <sz val="24"/>
        <rFont val="Arial"/>
        <family val="2"/>
      </rPr>
      <t>(Page 12)</t>
    </r>
  </si>
  <si>
    <r>
      <t xml:space="preserve">Data - Text to Columns </t>
    </r>
    <r>
      <rPr>
        <b/>
        <i/>
        <sz val="24"/>
        <rFont val="Arial"/>
        <family val="2"/>
      </rPr>
      <t>(Page 13)</t>
    </r>
  </si>
  <si>
    <r>
      <t xml:space="preserve">Data Consolidate </t>
    </r>
    <r>
      <rPr>
        <b/>
        <i/>
        <sz val="24"/>
        <rFont val="Arial"/>
        <family val="2"/>
      </rPr>
      <t>(Page 14)</t>
    </r>
  </si>
  <si>
    <r>
      <t xml:space="preserve">Outlining &amp; Grouping </t>
    </r>
    <r>
      <rPr>
        <b/>
        <i/>
        <sz val="24"/>
        <rFont val="Arial"/>
        <family val="2"/>
      </rPr>
      <t>(Page 15)</t>
    </r>
  </si>
  <si>
    <r>
      <t xml:space="preserve">Data PivotTables </t>
    </r>
    <r>
      <rPr>
        <b/>
        <i/>
        <sz val="24"/>
        <rFont val="Arial"/>
        <family val="2"/>
      </rPr>
      <t>(Page 5)</t>
    </r>
  </si>
  <si>
    <r>
      <t xml:space="preserve">Importing Data - Stock Quotes </t>
    </r>
    <r>
      <rPr>
        <b/>
        <i/>
        <sz val="24"/>
        <rFont val="Arial"/>
        <family val="2"/>
      </rPr>
      <t>(Page 15)</t>
    </r>
  </si>
  <si>
    <r>
      <t xml:space="preserve">Importing Data from Accounting Software </t>
    </r>
    <r>
      <rPr>
        <b/>
        <i/>
        <sz val="24"/>
        <rFont val="Arial"/>
        <family val="2"/>
      </rPr>
      <t>(Page 19)</t>
    </r>
  </si>
  <si>
    <t>1. Sorting Data - Make sure your data is Contiguous</t>
  </si>
  <si>
    <t>Carlton's Rental Properties</t>
  </si>
  <si>
    <t>2008 Analysis</t>
  </si>
  <si>
    <t>State</t>
  </si>
  <si>
    <t>City</t>
  </si>
  <si>
    <t>Type</t>
  </si>
  <si>
    <t>Manager</t>
  </si>
  <si>
    <t>Revenue</t>
  </si>
  <si>
    <t>Expenses</t>
  </si>
  <si>
    <t>Profit</t>
  </si>
  <si>
    <t>Vacancy Rate</t>
  </si>
  <si>
    <t>Florida</t>
  </si>
  <si>
    <t>Tampa</t>
  </si>
  <si>
    <t>Triplex</t>
  </si>
  <si>
    <t>Ginger</t>
  </si>
  <si>
    <t>Daytona</t>
  </si>
  <si>
    <t>Duplex</t>
  </si>
  <si>
    <t>Steve</t>
  </si>
  <si>
    <t>Townhome</t>
  </si>
  <si>
    <t>Apartment</t>
  </si>
  <si>
    <t>Georgia</t>
  </si>
  <si>
    <t>Atlanta</t>
  </si>
  <si>
    <t>Macon</t>
  </si>
  <si>
    <t>Savannah</t>
  </si>
  <si>
    <t>Kathy</t>
  </si>
  <si>
    <t>4. Sort top to bottom or left to right</t>
  </si>
  <si>
    <t>5. Sort by Custom List</t>
  </si>
  <si>
    <t>Happy</t>
  </si>
  <si>
    <t>Grumpy</t>
  </si>
  <si>
    <t>Sleepy</t>
  </si>
  <si>
    <t>Dopey</t>
  </si>
  <si>
    <t>Sneezy</t>
  </si>
  <si>
    <t>Bashful</t>
  </si>
  <si>
    <t>Doc</t>
  </si>
  <si>
    <t>(770) 455-6543</t>
  </si>
  <si>
    <t>(770) 557-2334</t>
  </si>
  <si>
    <t>(770) 543-2335</t>
  </si>
  <si>
    <t>(770) 557-7539</t>
  </si>
  <si>
    <t>(770) 837-6338</t>
  </si>
  <si>
    <t>(770) 987-7937</t>
  </si>
  <si>
    <t>(770) 578-4336</t>
  </si>
  <si>
    <t>Name</t>
  </si>
  <si>
    <t>Amount</t>
  </si>
  <si>
    <t xml:space="preserve">Phone </t>
  </si>
  <si>
    <t>Date</t>
  </si>
  <si>
    <t>Spouse</t>
  </si>
  <si>
    <t>Snow White</t>
  </si>
  <si>
    <t>1. Data Filter - AutoFilter</t>
  </si>
  <si>
    <t>&gt;100000</t>
  </si>
  <si>
    <t>2. Data Filter - Advanced Filter</t>
  </si>
  <si>
    <t>3. Data Filter - Advanced Filter, Extract Unique Records</t>
  </si>
  <si>
    <t>Check #</t>
  </si>
  <si>
    <t>Payee</t>
  </si>
  <si>
    <t>Description</t>
  </si>
  <si>
    <t>GA Power</t>
  </si>
  <si>
    <t>Bell South</t>
  </si>
  <si>
    <t>Quick Trip</t>
  </si>
  <si>
    <t>Publix</t>
  </si>
  <si>
    <t>Dr. Whodat</t>
  </si>
  <si>
    <t>First Baptist</t>
  </si>
  <si>
    <t>The Hair Salon</t>
  </si>
  <si>
    <t>Two Guys Package</t>
  </si>
  <si>
    <t>Electricity</t>
  </si>
  <si>
    <t>Phone</t>
  </si>
  <si>
    <t>Gasoline</t>
  </si>
  <si>
    <t>Groceries</t>
  </si>
  <si>
    <t>Medical Care</t>
  </si>
  <si>
    <t>Donation</t>
  </si>
  <si>
    <t>Hair Cut</t>
  </si>
  <si>
    <t>Beverages</t>
  </si>
  <si>
    <t>1. Create a Data form for entering data</t>
  </si>
  <si>
    <t>Police Visits</t>
  </si>
  <si>
    <t>Texas</t>
  </si>
  <si>
    <t>Dallas</t>
  </si>
  <si>
    <t>Houston</t>
  </si>
  <si>
    <t>Fort Worth</t>
  </si>
  <si>
    <t>Billy</t>
  </si>
  <si>
    <t>Jacob</t>
  </si>
  <si>
    <t>1.  Data Subtotaling - Turn on Subtotaling</t>
  </si>
  <si>
    <t>2. Data Subtotaling - AutoFormat</t>
  </si>
  <si>
    <t>3. Data Subtotaling - Averages, Min &amp; Max Totals</t>
  </si>
  <si>
    <t>4. Data Subtotaling - Use Subtotaling &amp; AutoFilter Together</t>
  </si>
  <si>
    <t>4. Data Filter - Included in Tables by Default in Excel 2007</t>
  </si>
  <si>
    <t>1. Data Validation - Limit Data Input</t>
  </si>
  <si>
    <t>F Name</t>
  </si>
  <si>
    <t>L Name</t>
  </si>
  <si>
    <t>Carlton</t>
  </si>
  <si>
    <t>Collins</t>
  </si>
  <si>
    <t>Norcross</t>
  </si>
  <si>
    <t>Age</t>
  </si>
  <si>
    <t xml:space="preserve">Mickey </t>
  </si>
  <si>
    <t>Mouse</t>
  </si>
  <si>
    <t>Orlando</t>
  </si>
  <si>
    <t>2. Data Validation - Also Useful for Comments</t>
  </si>
  <si>
    <t>Ordinary Income/Expense</t>
  </si>
  <si>
    <t>Income</t>
  </si>
  <si>
    <t>4010 - Sales</t>
  </si>
  <si>
    <t>4020 - Cash Discount Given</t>
  </si>
  <si>
    <t>4210 - Write off</t>
  </si>
  <si>
    <t>Total Income</t>
  </si>
  <si>
    <t>Cost of Goods Sold</t>
  </si>
  <si>
    <t>4510 - Cost of Goods - Materials</t>
  </si>
  <si>
    <t>4530 - Cash Discount Taken</t>
  </si>
  <si>
    <t>Total COGS</t>
  </si>
  <si>
    <t>Gross Profit</t>
  </si>
  <si>
    <t>Expense</t>
  </si>
  <si>
    <t>5100 - Employee Wages</t>
  </si>
  <si>
    <t>5100 - Employee Wages - Other</t>
  </si>
  <si>
    <t>5110 - Wages</t>
  </si>
  <si>
    <t>5120 - Employee Benefits</t>
  </si>
  <si>
    <t>Total 5100 - Employee Wages</t>
  </si>
  <si>
    <t>5510 - Bank Charges</t>
  </si>
  <si>
    <t>5710 - Repairs and Maintenance Expenses</t>
  </si>
  <si>
    <t>6100 - Depreciation</t>
  </si>
  <si>
    <t>6120 - Depreciation Expenses/Equipment</t>
  </si>
  <si>
    <t>6125 - Depreciation Expenses/Furniture</t>
  </si>
  <si>
    <t>Total 6100 - Depreciation</t>
  </si>
  <si>
    <t>6210 - Office Supplies</t>
  </si>
  <si>
    <t>6310 - Insurance Vehicle</t>
  </si>
  <si>
    <t>6320 - Insurance Other</t>
  </si>
  <si>
    <t>6410 - Freight/Shipping Expenses</t>
  </si>
  <si>
    <t>6620 - Accounting Fees</t>
  </si>
  <si>
    <t>6760 - Other Expenses</t>
  </si>
  <si>
    <t>6770 - Travel Expenses</t>
  </si>
  <si>
    <t>6770 - Travel Expenses - Other</t>
  </si>
  <si>
    <t>Total 6770 - Travel Expenses</t>
  </si>
  <si>
    <t>6800 - Utilities</t>
  </si>
  <si>
    <t>6810 - Utilities - Electric and Gas</t>
  </si>
  <si>
    <t>6815 - Utilities - Telephone</t>
  </si>
  <si>
    <t>Total 6800 - Utilities</t>
  </si>
  <si>
    <t>6910 - Rental Expenses</t>
  </si>
  <si>
    <t>6915 - Leased Facilities</t>
  </si>
  <si>
    <t>Total 6910 - Rental Expenses</t>
  </si>
  <si>
    <t>7736 - Purchases</t>
  </si>
  <si>
    <t>Total Expense</t>
  </si>
  <si>
    <t>Net Ordinary Income</t>
  </si>
  <si>
    <t>Other Income/Expense</t>
  </si>
  <si>
    <t>Other Income</t>
  </si>
  <si>
    <t>8010 - Gain or Loss on Sale of Assets</t>
  </si>
  <si>
    <t>8020 - Finance Charge Income</t>
  </si>
  <si>
    <t>8030 - Interest Income</t>
  </si>
  <si>
    <t>Total Other Income</t>
  </si>
  <si>
    <t>Other Expense</t>
  </si>
  <si>
    <t>9010 - Interest Expenses</t>
  </si>
  <si>
    <t>Total Other Expense</t>
  </si>
  <si>
    <t>Net Other Income</t>
  </si>
  <si>
    <t>2009 Budget</t>
  </si>
  <si>
    <t>Increase/ Decrease</t>
  </si>
  <si>
    <t>Assumptions:</t>
  </si>
  <si>
    <t>Increase in Revenue Assumed:</t>
  </si>
  <si>
    <t>Increase in Expenses Assumed:</t>
  </si>
  <si>
    <t>Total Net Income</t>
  </si>
  <si>
    <t>Gross Profit Percentage</t>
  </si>
  <si>
    <t>Net Income</t>
  </si>
  <si>
    <t>Glynn Academy,"Kim Quarterman","202 North Lakewood Dr.","Florence, SC 29501","","ckquarter@yahoo.com ","843-615-2387","","Married","Erma","Jonathan, Erin","Business Website www.thebussinesstartupkit.com","Submit"</t>
  </si>
  <si>
    <t>Glynn Academy,"Ramona Davis Neely","123 Brandenberry Road","Brunswick Georgia 31523","","thomas5124@bellsouth.net","None","None","None","","Submit"</t>
  </si>
  <si>
    <t>Glynn Academy,"Andrea R. Perry","Abbott Andrews Terrace","Brunswick Georgia 1520","","","None","None","None","","Submit"</t>
  </si>
  <si>
    <t>Glynn Academy,"Melsisle Wrice","5520 NW Ligon Circle","Port St. Lucie, GA","772-785-9525","mw@williegary.com","772-341-0891","None","single","","","","Submit"</t>
  </si>
  <si>
    <t>Glynn Academy,"Bubba Griffin","","Albuquerque, NM","","vgriff@hotmail.com","None","None","None","","Submit"</t>
  </si>
  <si>
    <t>Glynn Academy,"Harry Pickens","","Louisville KY 40204","502 479 0697","hpickens@bellsouth.net","","","divorced/single","","","","Submit"</t>
  </si>
  <si>
    <t>Glynn Academy,"Bill Schmidt","2300 Paul Verner Road","Monroe, Ga 30656","","bill_schmidt@alltel.net","770-235-6959","","","","","","Submit"</t>
  </si>
  <si>
    <t>Glynn Academy,"Eileen (O'Brien) DeAnda","112 Lake Emerald Drive","Fort Lauderdale, FL 33309","954-717-0602","eileenobrien@bellsouth.net","954-319-6616","DeAnda","","Louis","Christina, Emily &amp; Andrew","","Submit"</t>
  </si>
  <si>
    <t>Glynn Academy,"Walter O'Brien","401 West Shore Drive","Brunswick, Ga 31520","912-265-1013","walterobrien@hotmail.com","","","","","","","Submit"</t>
  </si>
  <si>
    <t>Glynn Academy,"Sherril Sumner","113 Coke Street","St. Simons Island, GA 31522","912-638-9436","sherrilita@adelphia.net","912-617-9436","","","","","","Submit"</t>
  </si>
  <si>
    <t>Glynn Academy,"Joyce Hinnant","6296 River Garden Ln","Rixeyville, Va. 22737","540-937-3080","Jrap96@earthlink.net","","Joyce Anne Freitag","married","Russ Freitag","Adam(20) Paula(17)","","Submit"</t>
  </si>
  <si>
    <t>Glynn Academy,"Linda Polmanteer Clark","125 Bunting Road","Brunswick, Ga 31523","912-265-8318","3tt3v@bellsouth.net","912-399-1223","Clark","Married","Ed","Tracy, Catherine &amp; Devin","","Submit"</t>
  </si>
  <si>
    <t>Glynn Academy,"Cecilia (Cece) McGarvey","35 Shipwatch Road","Savannah, Ga. 31410","912-898-0874","truegrits59@aol.com","912-695-3752","","","","","","Submit"</t>
  </si>
  <si>
    <t>Glynn Academy,"Vince Newkirt","4037 Pristine Court","North Las Vegas, NV 89032","(702) 644-6315","newkirtv@cox.net","(702) 371-7252","","Divorced","","","","Submit"</t>
  </si>
  <si>
    <t>Glynn Academy,"Cece McGarvey","35 Shipwatch Road","Savannah, Ga. 31410","912-898-0874","moviesroc@aol.com","1","1","1","","Submit"</t>
  </si>
  <si>
    <t>Glynn Academy,"Mike Chaney","1619 Niles Avenue","Brunswick, Georgia 31520","(912) 265-6520","mchaney3@bellsouth.net","(912) 242-2651","","","","","","Submit"</t>
  </si>
  <si>
    <t>Glynn Academy,"Nicky Lee","103 Nightingale Lane","Brunswick Ga. 31525","912-267-1627","nicksbuffet@aol.com","912-399-1374","","","Lori","Alex, Amanda, Garrett","","Submit"</t>
  </si>
  <si>
    <t>Glynn Academy,"Angela M. McIntyre","1003 Fountain Lake Drive","Brunswick, GA 31525","912-996-5064","poohcityga@yahoo.com","912-996-5064","Holmes","Divorced","n/a","Janet M. Holmes-Dominy","","Submit"</t>
  </si>
  <si>
    <t>Glynn Academy,"Angela M. McIntyre","1003 Fountain Lake Drive","Brunswick, GA 31525","912-996-5064","poohcityga@yahoo.com","912-996-5064","Holmes","Divorced","n/a","Janet M. Holmes-Dominy/John Richard Dominy (son in law)","","Submit"</t>
  </si>
  <si>
    <t>Brunswick High School,"Karen Cloud","PO Box 796","Brunswick GA 31521-0796","912-262-9414","Karen.C. Lane@usps.gov","912-617-3438","Karen Lane","","","","","Submit"</t>
  </si>
  <si>
    <t>Brunswick High School,"Shelia Kramer ","13306 Shore Lake Turn","Chesterfield VA  23838","804 590-3668","mullenoaks@msn.com","804 305-1316","Shelia K. Mullen","married","Thomas","Marissa and Natalie","","Submit"</t>
  </si>
  <si>
    <t>Glynn Academy,"Geneva Evans","","","","","","","","","","Deceased","Submit"</t>
  </si>
  <si>
    <t>Glynn Academy,"Penelope S. Gibbs","1046 5th St. North","Fargo, ND 58102","(701) 866 - 1595","penelope.gibbs@ndsu.edu","2","2","2","","Submit"</t>
  </si>
  <si>
    <t>Glynn Academy,"Penelope Gibbs","1046 5th St. North","Fargo, ND 58102","701 866 1595","penelope.gibbs@ndsu.edu","","","Life-partner","Laura Kelley","","","Submit"</t>
  </si>
  <si>
    <t>Brunswick High School,"Patrick Duncan","5A Palm Avenue","Singapore, Singapore 456527","","mypatrickduncan@hotmail.com","011-65-9833-8595","","Married","Jami","","","Submit"</t>
  </si>
  <si>
    <t>Brunswick High School,"Linda Crankshaw","110 Holly Street","Saint Simons Island GA 31522","912-634-7997`","lindabaker_ga@yahoo.com","706-476-4487","Linda Baker","Married","Tom","Mary Katherine","","Submit"</t>
  </si>
  <si>
    <t>Brunswick High School,"John Hightower","1330 Garrick Way","Marietta, Ga, 30068","678-277-27-37","johnahightower@hotmail.com","","","Married","Sonya","Alyssa and Sarah","I am living in Marietta Ga. with you wife and two daughters, please give me a call if you are int he area, I would love to hear from you.","Submit"</t>
  </si>
  <si>
    <t>Brunswick High School,"Sabrina Stephens","209 Ranken Drive","Edgewater, FL  32141","386-426-2970","sabrina_fl@hotmail.com","386-478-9762","Farmer","Married","Bruce","Matthew and Brittany","","Submit"</t>
  </si>
  <si>
    <t>Brunswick High School,"Sabrina Stephens Farmer","209 Ranken Drive","Edgewater, FL  32141","386-426-2970","sabrina_fl@hotmail.com","2","2","2","","Submit"</t>
  </si>
  <si>
    <t>Brunswick High School,"Donna Kay Cannady","470 sandy hook road","Treasure Island, FL 33706","727 363-4231","tidomesticdiva@aol.com","727 455-9576","Donna Kay Cothron","married","Edwin Alonzo Cothron III","","","Submit"</t>
  </si>
  <si>
    <t>Glynn Academy,"Angela McIntyre","1003 Fountain Lake Drive","Brunswick, Georgia  31525","","","","","","","","","Submit"</t>
  </si>
  <si>
    <t>Brunswick High School,"Christy Campbell Spell","141 Abbott Ave","","912-264-9417","","","","","","","","Submit"</t>
  </si>
  <si>
    <t>Brunswick High School,"Christy Campbell ","141 Abbott Ave","Brunswick Georgia 31525","912-264-9417","cspell@glynncounty-ga.gov","912-269-8025","Christy Spell","yes","Donald Spell","Shanan, Crystal, Angel","","Submit"</t>
  </si>
  <si>
    <t>Glynn Academy,"Paul Webster","","Royal Palm Beach, FL  33411","","webster5@bellsouth.net","","","married","Kim","Katelyn, Megan, and Shaye","","Submit"</t>
  </si>
  <si>
    <t>Glynn Academy,"","","","","maryvictor@comcast.net","","","married","Victor","Katie,Annie,Madeleine,Victor,Anthony","Happily married 22 yrs.","Submit"</t>
  </si>
  <si>
    <t>Brunswick High School,"J.Michael Davis","P.O. Box 7","Clarkston, GA. 30021","","maddogsp80@hotmail.com","770-712-2853","","","","","","Submit"</t>
  </si>
  <si>
    <t>Brunswick High School,"Phyllis  Brown ","","Decatur, GA","","chisuplady@hotmail.com","(404) 441-8773","Watkins","","","","","Submit"</t>
  </si>
  <si>
    <t>Brunswick High School,"Rowena Ponce","111 Lakeview Circle","Brunswick, Ga, 31525","265-0097","rumers@bellsouth.net","3991136","Rowena Rumer","married","Eric Rumer","Amanda, Alex","","Submit"</t>
  </si>
  <si>
    <t>Glynn Academy,"Mike Griffin","4529 Chickasaw Road","Kingsport, TN 37664","423 288-9261","mmgriff@eastman.com","423 335-2678","","","Alice","Matt &amp; Laura","","Submit"</t>
  </si>
  <si>
    <t>Glynn Academy,"Kay Miller","214 Island Dr.","St. Simons Island, GA  31522","912-634-0504","kayonssi@bellsouth.net","912-399-5670","","divorced","","Elise Kaufmann, Trey Kaufmann","","Submit"</t>
  </si>
  <si>
    <t>Brunswick High School,"dan gardner","1200sw65av","ft lauderdale fl 33317","","","","","","","","","Submit"</t>
  </si>
  <si>
    <t>Glynn Academy,"anthony davis","seven mile beach","grand cayman,cayman island","","anthony.davis@ritzcarlton.com","","","","","","lookin forward for a great weekend.","Submit"</t>
  </si>
  <si>
    <t>Glynn Academy,"Beth McCann ","6129 Spanish Moss Ln","Charlotte, NC 28262","704-598-6023","jejohnson@pbsj.com","704-607-1680","Beth Johnson","Married","Raymond","Erin &amp; Liz","","Submit"</t>
  </si>
  <si>
    <t>Glynn Academy,"Sandy Miller Shirley","6011 Garrard Avenue","Savannah, GA  31405","912-233-5506","","","Sandy Shirley","25 years married","Jim Shirley","Kathryn, 14","Teacher","Submit"</t>
  </si>
  <si>
    <t>Glynn Academy,"Sandy Miller Shirley","6011 Garrard Avenue","Savannah, GA  31405","912-233-5506","sandy506@bellsouth.net","","Sandy Shirley","25 years married","Jim Shirley","Kathryn, 14","Teacher","Submit"</t>
  </si>
  <si>
    <t>Glynn Academy,"Tully Parrish","","","","","","","","","","Deceased","Submit"</t>
  </si>
  <si>
    <t>Glynn Academy,"Keith Bell","118 Belvedere Lane","Peachtree City, GA 30269"," 770-632-9875","alankeithbell@comcast.net","678-618-2814","Keith Bell","Married","Lori","Nathan 20, Nicholas 16","","Submit"</t>
  </si>
  <si>
    <t>Glynn Academy,"Melsisle Wrice","5520 NW Ligon Circle","Port St. Lucie, FL 34983","772-785-9525","mw@williegary.com","772-341-0891","None","none","","","","Submit"</t>
  </si>
  <si>
    <t>Brunswick High School,"Terri Hale","513 Reynolds St.","Brunswick, GA  31520","912-264-0653","terricampbell@seaisland.com","912-222-4260","Terri Hale Campbell","married","Kevin Campblel","Kira, Lindsay, Sarah","","Submit"</t>
  </si>
  <si>
    <t>Brunswick High School,"Carmen Moore","513 Wolfe Street","Brunswick, GA 31520","","carmenburnette@yahoo.com","912-996-7306","Life","Married","Darryl","Marcus, Angel, Tashina","One grandson, Izaiah and another one on the way April 7, 2007","Submit"</t>
  </si>
  <si>
    <t>Glynn Academy,"Roy J. Boyd, Jr.","311 Hawkins Island Drive","St. Simons Island, Georgia 31522","912 634 3873","","","","","","","","Submit"</t>
  </si>
  <si>
    <t>Glynn Academy,"Roy J. Boyd, Jr.","311 Hawkins Island Drive","St. Simons Island, Georgia 31522","912 634 3873","royboyd@bellsouth.net","912 269 4599","","married","Jimmie","Caroline, Charlotte Anne, Roy 111","","Submit"</t>
  </si>
  <si>
    <t>Brunswick High School,"Jim Anderson","338 Oak Grove Island Road","Brunswick, Ga  31523","912-264-4156","","","","","","","","Submit"</t>
  </si>
  <si>
    <t>Brunswick High School,"Cindy Birch ","163 Palmera Lane","Brunswick, GA  31525","912-267-6816","","","Futch","","","","","Submit"</t>
  </si>
  <si>
    <t>Brunswick High School,"Michael Braun","3319 Kemble Avenue","Brunswick, GA  31520","","","912-223-2394","","","","","","Submit"</t>
  </si>
  <si>
    <t>Brunswick High School,"Carl Cannon","7003 Christy Everette Lane","Brunswick, GA  31525","912-265-5897","c_cassie@bellsouth.net","","","","Tammy","","","Submit"</t>
  </si>
  <si>
    <t>Brunswick High School,"Julia Champion","","Gotha, FL","","jcchancy@yahoo.com","","Chancy","","Olan","","","Submit"</t>
  </si>
  <si>
    <t>Brunswick High School,"Shann Champion","11404 Mandarin Ridge Lane","Jacksonville, FL  32258","904-880-0781","shann-gonzales@bellsouth.net","","Gonzales","","","","","Submit"</t>
  </si>
  <si>
    <t>Brunswick High School,"Olan Chancy","","Gotha, FL","","jcchancy@yahoo.com","","","","Julia","","","Submit"</t>
  </si>
  <si>
    <t>Brunswick High School,"Tony Chasteen","171 Lake Drive","Brunswick, GA  31520","912-466-8748","","","","","","","","Submit"</t>
  </si>
  <si>
    <t>Brunswick High School,"Denise Childers","c/o Norma Childers  70 Pine St.","Neptune Beach, FL","904-249-0848","","","","","","","","Submit"</t>
  </si>
  <si>
    <t>Brunswick High School,"Jeff Cobb","495 Honeygal Road","Brunswick, GA  31525","912-265-7463","","","","","","","","Submit"</t>
  </si>
  <si>
    <t>Brunswick High School,"Roger Courson","571 Kell Road","Brunswick, GA  31525","912-264-8418","912-266-7361","","","","","","","Submit"</t>
  </si>
  <si>
    <t>Glynn Academy,"Eleanor Clinch-Hutton","PO Box 44145","Fort Washington, MD 20749-4145","301-455-2115","coyzstuff@yahoo.com","301-455-2115","Hutton","","","","","Submit"</t>
  </si>
  <si>
    <t>Brunswick High School,"Kenneth Davis","1839 Nottingham Road","Statesboro, GA  30461","912-842-4782","","","","","","","","Submit"</t>
  </si>
  <si>
    <t>Brunswick High School,"Mary Ellen Head","110 Cooks Cove","Brunswick, GA  31520","912-264-5339","","","Nelson","","","","","Submit"</t>
  </si>
  <si>
    <t>Brunswick High School,"Kathy Head","","","","mkt321@comcast.net","","Truluck","","","","","Submit"</t>
  </si>
  <si>
    <t>Brunswick High School,"Vince Hereld","301 South Progress Street","Edna, TX  77957","361-782-2157","hereld@prodigy.net","","","","","","","Submit"</t>
  </si>
  <si>
    <t>Brunswick High School,"Tammy Holland","7003 Christy Everette Lane","Brunswick, GA  31525","912-265-5897","c_cassie@bellsouth.net","","Cannon","","Carl","","","Submit"</t>
  </si>
  <si>
    <t>Brunswick High School,"Sherrie Ivey","354 Edgewater Drive","Claxton, GA  31525","912-739-9027","","","Phillips","","","","","Submit"</t>
  </si>
  <si>
    <t>Brunswick High School,"Dorothy Jackson","143 North Palm Drive","Brunswick, GA  31525","912-264-4674","","","","","","","","Submit"</t>
  </si>
  <si>
    <t>Brunswick High School,"Clifford Morgan","130 Nix Lane","Brunswick, GA  31525","912-267-9819","","","","","Alison","","","Submit"</t>
  </si>
  <si>
    <t>Brunswick High School,"Dale Personett","37599 Spring Lane","Farmington Hills,  MI  48331","","dwp1731@yahoo.com","517-614-4900","","","","Robert","","Submit"</t>
  </si>
  <si>
    <t>Brunswick High School,"Ricky Powell","P. O. Box 115","Waverly, GA  31565","","powellrickyahoo.com","","","","","","","Submit"</t>
  </si>
  <si>
    <t>Brunswick High School,"Libby Rice","105 Ormond Court","Dothan, AL  36303","334-677-5810","gec514@hotmail.com","","Clark","","","","","Submit"</t>
  </si>
  <si>
    <t>Brunswick High School,"Julie Roberts","105 Nancy's Cove ","Brunswick, GA  31525","","","","Floyd","","Chet","","","Submit"</t>
  </si>
  <si>
    <t>Brunswick High School,"Susan Smith","12 E. Black Island Road","Darien, GA  31305","912-437-3631","sjacobs@herc.com","912-399-5013","Jacobs","","","","","Submit"</t>
  </si>
  <si>
    <t>Brunswick High School,"Jill Stanford","280 Peek Road","Brunswick, GA  31520","912-265-6948","reeves6915@bellsouth.net","912-269-5537","Reeves","","Rick","Katie, Mary","","Submit"</t>
  </si>
  <si>
    <t>Brunswick High School,"Terry Taylor","200 Depratter Lane","Brunswick, GA  31523","912-264-6886","","","Depratter","","","","","Submit"</t>
  </si>
  <si>
    <t>Brunswick High School,"Ann Tait","","","","taitsfeed@bellsouth.net","912-269-9711","Morgan","","","","","Submit"</t>
  </si>
  <si>
    <t>Brunswick High School,"Robert Tedeschi","8676 Ethans Glen Terrace","Jacksonville, FL  32256","","","","","","Suzanne","","","Submit"</t>
  </si>
  <si>
    <t>Brunswick High School,"Tammy Thompson","210 Longwood Drive","St. Marys, GA  32256","912-510-0688","jtlomis@tds.net","","Lomis","","","","","Submit"</t>
  </si>
  <si>
    <t>Brunswick High School,"Suzanne Thornton","8676 Ethans Glen Terrace","Jacksonville, FL  32256","","","","Tedeschi","","Robert","","","Submit"</t>
  </si>
  <si>
    <t>Brunswick High School,"Tricia Tiner","142 Brighten Circle","Brunswick, GA  31525","912-554-8050","horne_tricia@yahoo.com","","Horne","","","","","Submit"</t>
  </si>
  <si>
    <t>Brunswick High School,"Tommy Traylor","106 Cartwright Circle","Brunswick, GA  31525","","varsitysupply@bellsouth.net","","","","","","","Submit"</t>
  </si>
  <si>
    <t>Brunswick High School,"Dale Wages","112 Whitfield Avenue","St. Simons Island, GA  31522","","lwages@entergy.com","","","","Emily","","","Submit"</t>
  </si>
  <si>
    <t>Brunswick High School,"Diane Wendel","136 Cherry Lane","Brunswick, GA  31523","912-262-9766","","","Haynes","","","","","Submit"</t>
  </si>
  <si>
    <t>Brunswick High School,"Mayme Wertz","131 Smith Road","Brunswick, GA  31525","912-264-3135","","","","","","","","Submit"</t>
  </si>
  <si>
    <t>Brunswick High School,"Lori Wiggins","346 Oak Grove Island Road","Brunswick, GA  31523","912-267-6182","lrector@glynn.k12.ga.us","","Rector","","","","","Submit"</t>
  </si>
  <si>
    <t>Brunswick High School,"Rhonda Woodham","825 Oak Landing Road","Jesup, GA  31546","912-530-9196","rhondacat@bellsouth.net","","Pickren","","","","","Submit"</t>
  </si>
  <si>
    <t>Brunswick High School,"Alan Youngner","118 Winton Drive","Brunswick, GA","912-264-8316","","","","","","","","Submit"</t>
  </si>
  <si>
    <t>Glynn Academy,"Rebecca Gilliam Deese","4940 Windmill Ct","Middleburg, Fla 32068","904-282-6010","rdeese@claysheriff.com","None","2","2","","Submit"</t>
  </si>
  <si>
    <t>Brunswick High School,"Al Thomas","210 Brighton Circle","Brunswick, Georgia, 31525","(912)262-6222","athomas@glynncounty-ga.gov","","","Married","Cheryl","Alex","","Submit"</t>
  </si>
  <si>
    <t>Glynn Academy,"Teresa Baldwin ","121 RiverRidge Road","Brunswick, GA  31520","912/265-2616","","","Peeples","married","","","","Submit"</t>
  </si>
  <si>
    <t>Glynn Academy,"Chuck Boyer","116 Riverview Drive","St. Simons Island, GA  31522","","","","","","","","","Submit"</t>
  </si>
  <si>
    <t>Glynn Academy,"Doug Blanton","322 Terrapin Trail","Brunswick, GA  31525","","coastalinspections@hotmail.com","912-270-5300","","","","","","Submit"</t>
  </si>
  <si>
    <t>Glynn Academy,"Kim Miller","105 Cart Drive","","","","","Meadows","","","","","Submit"</t>
  </si>
  <si>
    <t>Glynn Academy,"Joanna Arbo Brand","deceased","","","","","Brand","","","","deceased","Submit"</t>
  </si>
  <si>
    <t>Glynn Academy,"Greg Daniel","111 Stu Daniel Drive","Brunswick, GA  31525","912/265-2313","","","","","","","","Submit"</t>
  </si>
  <si>
    <t>Glynn Academy,"Lex Harper","136 Shipmaster Drive","Brunswick, GA  31523","912/264-6659","","","","","","","","Submit"</t>
  </si>
  <si>
    <t>Brunswick High School,"Patrick Duncan","5A Palm Avenue","Singapore 456527","011-65-9833-8595","mypatrickduncan@hotmail.com","yeah right","","","","","","Submit"</t>
  </si>
  <si>
    <t>Glynn Academy,"Joni Lee","346 Ellis Point Way","Brunswick, GA  31520","912/261-8536","","","Bennett","","","","","Submit"</t>
  </si>
  <si>
    <t>Glynn Academy,"Denise Holland","704 Avalon Avenue","Brunswick, GA  31520","912-265-3264","","","Franklin","","","","","Submit"</t>
  </si>
  <si>
    <t>Glynn Academy,"Steve Lemmond","107 Grace Court","Brunswick, GA  31523","","","","","","","","still a songbird?","Submit"</t>
  </si>
  <si>
    <t>Glynn Academy,"Donna Moody","137 Deer Circle","Brunswick, GA  31525","912/264-5670","","","Crews","","","","","Submit"</t>
  </si>
  <si>
    <t>Glynn Academy,"Ellen Moody","7883 New Jesup Highway","Brunswick, GA  31525","912-264-8279","","","Driggers","","","","","Submit"</t>
  </si>
  <si>
    <t>Glynn Academy,"Jim Pickren","9314 John Thomas West","Memphis, Tennessee 38133","","","901-848-2264","","","","","","Submit"</t>
  </si>
  <si>
    <t>Glynn Academy,"Keith Radenhausen","14644 Camberwell Lane N","Jacksonville, FL  32258","","","","","","","","","Submit"</t>
  </si>
  <si>
    <t>Glynn Academy,"Rochelle Seitz","3104 GA Highway 99","Brunswick, GA  31523","","","","Brogdon","","","","","Submit"</t>
  </si>
  <si>
    <t>Glynn Academy,"Cinde Starnes","286 Wild Heron","St. Simons Island, GA  31522","912-638-0031","hazenk@comcast.com","","Kent","married","Hazen Kent","","","Submit"</t>
  </si>
  <si>
    <t>Glynn Academy,"Kirk Reiger","Deceased","","","","","","","","","deceased","Submit"</t>
  </si>
  <si>
    <t>www.glynnacademy1977.com</t>
  </si>
  <si>
    <t xml:space="preserve">Data Sort </t>
  </si>
  <si>
    <t>2009 Analysis</t>
  </si>
  <si>
    <r>
      <t xml:space="preserve">2. Data Sort - Sort by </t>
    </r>
    <r>
      <rPr>
        <b/>
        <sz val="14"/>
        <color indexed="10"/>
        <rFont val="Calibri"/>
        <family val="2"/>
      </rPr>
      <t>3 Criteria</t>
    </r>
    <r>
      <rPr>
        <b/>
        <sz val="14"/>
        <rFont val="Calibri"/>
        <family val="2"/>
      </rPr>
      <t xml:space="preserve"> in Excel 2003, </t>
    </r>
    <r>
      <rPr>
        <b/>
        <sz val="14"/>
        <color indexed="10"/>
        <rFont val="Calibri"/>
        <family val="2"/>
      </rPr>
      <t>64 criteria</t>
    </r>
    <r>
      <rPr>
        <b/>
        <sz val="14"/>
        <rFont val="Calibri"/>
        <family val="2"/>
      </rPr>
      <t xml:space="preserve"> in Excel 2007</t>
    </r>
  </si>
  <si>
    <r>
      <t xml:space="preserve">3. Data Sort - Sort by </t>
    </r>
    <r>
      <rPr>
        <b/>
        <sz val="14"/>
        <color indexed="10"/>
        <rFont val="Calibri"/>
        <family val="2"/>
      </rPr>
      <t>C</t>
    </r>
    <r>
      <rPr>
        <b/>
        <sz val="14"/>
        <color indexed="12"/>
        <rFont val="Calibri"/>
        <family val="2"/>
      </rPr>
      <t>o</t>
    </r>
    <r>
      <rPr>
        <b/>
        <sz val="14"/>
        <color indexed="11"/>
        <rFont val="Calibri"/>
        <family val="2"/>
      </rPr>
      <t>l</t>
    </r>
    <r>
      <rPr>
        <b/>
        <sz val="14"/>
        <color indexed="20"/>
        <rFont val="Calibri"/>
        <family val="2"/>
      </rPr>
      <t>o</t>
    </r>
    <r>
      <rPr>
        <b/>
        <sz val="14"/>
        <color indexed="53"/>
        <rFont val="Calibri"/>
        <family val="2"/>
      </rPr>
      <t>r</t>
    </r>
    <r>
      <rPr>
        <b/>
        <sz val="14"/>
        <rFont val="Calibri"/>
        <family val="2"/>
      </rPr>
      <t xml:space="preserve"> in Excel 2007</t>
    </r>
  </si>
  <si>
    <t>Data Filter</t>
  </si>
  <si>
    <t xml:space="preserve">Data Form </t>
  </si>
  <si>
    <t>Data Subtotals</t>
  </si>
  <si>
    <t>5. Data Subtotaling in Excel 2007 is the same</t>
  </si>
  <si>
    <t>6. Selecting Visible Cells and pasting Condensed Subtotals.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</si>
</sst>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\(###\)\ ###\-####"/>
    <numFmt numFmtId="167" formatCode="_(&quot;$&quot;* #,##0_);_(&quot;$&quot;* \(#,##0\);_(&quot;$&quot;* &quot;-&quot;??_);_(@_)"/>
  </numFmts>
  <fonts count="39">
    <font>
      <sz val="10"/>
      <name val="Arial"/>
    </font>
    <font>
      <sz val="10"/>
      <name val="Arial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8.25"/>
      <color indexed="8"/>
      <name val="Arial"/>
      <family val="2"/>
    </font>
    <font>
      <b/>
      <sz val="11"/>
      <color indexed="8"/>
      <name val="Calibri"/>
      <family val="2"/>
    </font>
    <font>
      <sz val="8.25"/>
      <color indexed="8"/>
      <name val="Arial"/>
      <family val="2"/>
    </font>
    <font>
      <b/>
      <u val="singleAccounting"/>
      <sz val="12"/>
      <color indexed="8"/>
      <name val="Arial"/>
      <family val="2"/>
    </font>
    <font>
      <b/>
      <u val="doubleAccounting"/>
      <sz val="12"/>
      <color indexed="8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20"/>
      <color indexed="12"/>
      <name val="Arial"/>
      <family val="2"/>
    </font>
    <font>
      <b/>
      <sz val="10"/>
      <name val="Arial"/>
      <family val="2"/>
    </font>
    <font>
      <b/>
      <u/>
      <sz val="20"/>
      <name val="Arial"/>
      <family val="2"/>
    </font>
    <font>
      <b/>
      <i/>
      <sz val="24"/>
      <name val="Arial"/>
      <family val="2"/>
    </font>
    <font>
      <b/>
      <sz val="16"/>
      <name val="Arial"/>
      <family val="2"/>
    </font>
    <font>
      <b/>
      <sz val="24"/>
      <name val="Calibri"/>
      <family val="2"/>
    </font>
    <font>
      <sz val="14"/>
      <name val="Calibri"/>
      <family val="2"/>
    </font>
    <font>
      <sz val="10"/>
      <name val="Calibri"/>
      <family val="2"/>
    </font>
    <font>
      <b/>
      <sz val="2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4"/>
      <color indexed="12"/>
      <name val="Calibri"/>
      <family val="2"/>
    </font>
    <font>
      <b/>
      <sz val="14"/>
      <color indexed="11"/>
      <name val="Calibri"/>
      <family val="2"/>
    </font>
    <font>
      <b/>
      <sz val="14"/>
      <color indexed="20"/>
      <name val="Calibri"/>
      <family val="2"/>
    </font>
    <font>
      <b/>
      <sz val="14"/>
      <color indexed="53"/>
      <name val="Calibri"/>
      <family val="2"/>
    </font>
    <font>
      <b/>
      <sz val="16"/>
      <name val="Calibri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14">
    <xf numFmtId="0" fontId="0" fillId="0" borderId="0"/>
    <xf numFmtId="0" fontId="22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1" applyNumberFormat="0" applyFill="0" applyAlignment="0" applyProtection="0"/>
    <xf numFmtId="0" fontId="14" fillId="0" borderId="1" applyNumberFormat="0" applyFill="0" applyAlignment="0" applyProtection="0"/>
    <xf numFmtId="0" fontId="14" fillId="0" borderId="1" applyNumberFormat="0" applyFill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9" fontId="1" fillId="0" borderId="0" applyFont="0" applyFill="0" applyBorder="0" applyAlignment="0" applyProtection="0"/>
    <xf numFmtId="0" fontId="15" fillId="0" borderId="2" applyNumberFormat="0" applyFill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4" fillId="0" borderId="0" xfId="0" quotePrefix="1" applyFont="1" applyAlignment="1">
      <alignment horizontal="left"/>
    </xf>
    <xf numFmtId="164" fontId="3" fillId="0" borderId="0" xfId="3" applyNumberFormat="1" applyFont="1"/>
    <xf numFmtId="164" fontId="4" fillId="0" borderId="3" xfId="3" applyNumberFormat="1" applyFont="1" applyBorder="1" applyAlignment="1">
      <alignment horizontal="left"/>
    </xf>
    <xf numFmtId="0" fontId="4" fillId="2" borderId="4" xfId="0" quotePrefix="1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164" fontId="3" fillId="2" borderId="5" xfId="3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4" fillId="2" borderId="7" xfId="0" quotePrefix="1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164" fontId="3" fillId="2" borderId="8" xfId="3" applyNumberFormat="1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9" applyNumberFormat="1" applyFont="1" applyAlignment="1">
      <alignment horizontal="center"/>
    </xf>
    <xf numFmtId="0" fontId="3" fillId="2" borderId="0" xfId="0" applyFont="1" applyFill="1" applyBorder="1" applyAlignment="1">
      <alignment horizontal="centerContinuous"/>
    </xf>
    <xf numFmtId="165" fontId="3" fillId="0" borderId="0" xfId="9" applyNumberFormat="1" applyFont="1" applyBorder="1" applyAlignment="1">
      <alignment horizontal="center"/>
    </xf>
    <xf numFmtId="0" fontId="4" fillId="2" borderId="0" xfId="0" quotePrefix="1" applyFont="1" applyFill="1" applyBorder="1" applyAlignment="1">
      <alignment horizontal="centerContinuous"/>
    </xf>
    <xf numFmtId="164" fontId="3" fillId="2" borderId="0" xfId="3" applyNumberFormat="1" applyFont="1" applyFill="1" applyBorder="1" applyAlignment="1">
      <alignment horizontal="centerContinuous"/>
    </xf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7" fillId="0" borderId="0" xfId="3" applyNumberFormat="1" applyFont="1" applyAlignment="1"/>
    <xf numFmtId="0" fontId="7" fillId="0" borderId="0" xfId="0" quotePrefix="1" applyFont="1" applyAlignment="1">
      <alignment horizontal="left"/>
    </xf>
    <xf numFmtId="14" fontId="7" fillId="0" borderId="0" xfId="0" applyNumberFormat="1" applyFont="1"/>
    <xf numFmtId="0" fontId="8" fillId="0" borderId="10" xfId="0" applyFont="1" applyBorder="1"/>
    <xf numFmtId="43" fontId="8" fillId="0" borderId="10" xfId="3" applyFont="1" applyBorder="1"/>
    <xf numFmtId="0" fontId="8" fillId="0" borderId="0" xfId="0" applyFont="1"/>
    <xf numFmtId="14" fontId="8" fillId="0" borderId="0" xfId="0" applyNumberFormat="1" applyFont="1" applyAlignment="1">
      <alignment horizontal="center"/>
    </xf>
    <xf numFmtId="0" fontId="9" fillId="0" borderId="0" xfId="0" applyFont="1"/>
    <xf numFmtId="43" fontId="8" fillId="0" borderId="0" xfId="3" applyFont="1"/>
    <xf numFmtId="165" fontId="4" fillId="0" borderId="3" xfId="9" quotePrefix="1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164" fontId="0" fillId="0" borderId="0" xfId="3" applyNumberFormat="1" applyFont="1"/>
    <xf numFmtId="164" fontId="0" fillId="0" borderId="0" xfId="3" applyNumberFormat="1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166" fontId="0" fillId="0" borderId="0" xfId="0" applyNumberFormat="1"/>
    <xf numFmtId="166" fontId="8" fillId="0" borderId="0" xfId="0" applyNumberFormat="1" applyFont="1" applyAlignment="1">
      <alignment horizontal="left"/>
    </xf>
    <xf numFmtId="166" fontId="8" fillId="0" borderId="0" xfId="0" applyNumberFormat="1" applyFont="1"/>
    <xf numFmtId="0" fontId="8" fillId="0" borderId="11" xfId="0" quotePrefix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4" fontId="8" fillId="0" borderId="11" xfId="3" applyNumberFormat="1" applyFont="1" applyBorder="1" applyAlignment="1">
      <alignment horizontal="center"/>
    </xf>
    <xf numFmtId="49" fontId="11" fillId="0" borderId="0" xfId="12" applyNumberFormat="1" applyFont="1" applyBorder="1"/>
    <xf numFmtId="49" fontId="13" fillId="0" borderId="0" xfId="2" applyNumberFormat="1" applyFont="1" applyBorder="1" applyAlignment="1">
      <alignment horizontal="left"/>
    </xf>
    <xf numFmtId="49" fontId="13" fillId="0" borderId="0" xfId="13" applyNumberFormat="1" applyFont="1" applyBorder="1"/>
    <xf numFmtId="49" fontId="13" fillId="0" borderId="0" xfId="11" applyNumberFormat="1" applyFont="1" applyBorder="1"/>
    <xf numFmtId="0" fontId="13" fillId="0" borderId="0" xfId="10" applyFont="1" applyBorder="1"/>
    <xf numFmtId="0" fontId="13" fillId="0" borderId="0" xfId="6" applyFont="1" applyFill="1" applyBorder="1"/>
    <xf numFmtId="0" fontId="13" fillId="0" borderId="0" xfId="7" applyFont="1" applyFill="1" applyBorder="1"/>
    <xf numFmtId="0" fontId="13" fillId="0" borderId="0" xfId="5" applyFont="1" applyFill="1" applyBorder="1"/>
    <xf numFmtId="49" fontId="0" fillId="0" borderId="0" xfId="0" applyNumberFormat="1"/>
    <xf numFmtId="49" fontId="11" fillId="0" borderId="0" xfId="0" applyNumberFormat="1" applyFont="1"/>
    <xf numFmtId="43" fontId="11" fillId="0" borderId="0" xfId="3" applyFont="1" applyBorder="1"/>
    <xf numFmtId="43" fontId="13" fillId="0" borderId="0" xfId="3" applyFont="1" applyBorder="1"/>
    <xf numFmtId="44" fontId="13" fillId="0" borderId="0" xfId="3" applyNumberFormat="1" applyFont="1" applyBorder="1"/>
    <xf numFmtId="43" fontId="17" fillId="0" borderId="0" xfId="3" applyFont="1" applyBorder="1"/>
    <xf numFmtId="44" fontId="17" fillId="0" borderId="0" xfId="4" applyFont="1" applyFill="1" applyBorder="1"/>
    <xf numFmtId="43" fontId="17" fillId="0" borderId="0" xfId="3" applyFont="1" applyFill="1" applyBorder="1"/>
    <xf numFmtId="44" fontId="18" fillId="0" borderId="0" xfId="4" applyFont="1" applyFill="1" applyBorder="1"/>
    <xf numFmtId="0" fontId="13" fillId="0" borderId="10" xfId="3" applyNumberFormat="1" applyFont="1" applyBorder="1" applyAlignment="1">
      <alignment horizontal="center"/>
    </xf>
    <xf numFmtId="0" fontId="13" fillId="0" borderId="10" xfId="3" quotePrefix="1" applyNumberFormat="1" applyFont="1" applyBorder="1" applyAlignment="1">
      <alignment horizontal="center" wrapText="1"/>
    </xf>
    <xf numFmtId="0" fontId="11" fillId="0" borderId="0" xfId="0" applyFont="1"/>
    <xf numFmtId="0" fontId="0" fillId="0" borderId="0" xfId="0" applyAlignment="1">
      <alignment horizontal="center"/>
    </xf>
    <xf numFmtId="165" fontId="11" fillId="0" borderId="0" xfId="9" applyNumberFormat="1" applyFont="1" applyAlignment="1">
      <alignment horizontal="center"/>
    </xf>
    <xf numFmtId="9" fontId="13" fillId="0" borderId="0" xfId="9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165" fontId="11" fillId="4" borderId="12" xfId="0" applyNumberFormat="1" applyFont="1" applyFill="1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11" fillId="4" borderId="12" xfId="0" applyNumberFormat="1" applyFont="1" applyFill="1" applyBorder="1" applyAlignment="1">
      <alignment horizontal="center"/>
    </xf>
    <xf numFmtId="0" fontId="11" fillId="0" borderId="10" xfId="0" quotePrefix="1" applyFont="1" applyBorder="1" applyAlignment="1">
      <alignment horizontal="right" wrapText="1"/>
    </xf>
    <xf numFmtId="0" fontId="11" fillId="0" borderId="10" xfId="0" quotePrefix="1" applyFont="1" applyBorder="1" applyAlignment="1">
      <alignment horizontal="center" wrapText="1"/>
    </xf>
    <xf numFmtId="167" fontId="11" fillId="4" borderId="12" xfId="0" applyNumberFormat="1" applyFont="1" applyFill="1" applyBorder="1"/>
    <xf numFmtId="0" fontId="0" fillId="5" borderId="0" xfId="0" applyFill="1"/>
    <xf numFmtId="10" fontId="11" fillId="5" borderId="0" xfId="9" applyNumberFormat="1" applyFont="1" applyFill="1"/>
    <xf numFmtId="167" fontId="11" fillId="5" borderId="0" xfId="0" applyNumberFormat="1" applyFont="1" applyFill="1"/>
    <xf numFmtId="165" fontId="11" fillId="5" borderId="0" xfId="0" applyNumberFormat="1" applyFont="1" applyFill="1" applyAlignment="1">
      <alignment horizontal="center"/>
    </xf>
    <xf numFmtId="0" fontId="0" fillId="0" borderId="0" xfId="0" applyNumberFormat="1"/>
    <xf numFmtId="0" fontId="11" fillId="0" borderId="0" xfId="0" applyNumberFormat="1" applyFont="1"/>
    <xf numFmtId="0" fontId="20" fillId="0" borderId="0" xfId="8" applyFont="1" applyAlignment="1" applyProtection="1"/>
    <xf numFmtId="0" fontId="21" fillId="0" borderId="0" xfId="8" quotePrefix="1" applyFont="1" applyAlignment="1" applyProtection="1">
      <alignment horizontal="left"/>
    </xf>
    <xf numFmtId="0" fontId="22" fillId="0" borderId="0" xfId="1"/>
    <xf numFmtId="164" fontId="22" fillId="0" borderId="0" xfId="1" applyNumberFormat="1"/>
    <xf numFmtId="164" fontId="4" fillId="0" borderId="3" xfId="3" applyNumberFormat="1" applyFont="1" applyBorder="1" applyAlignment="1">
      <alignment horizontal="center"/>
    </xf>
    <xf numFmtId="0" fontId="22" fillId="0" borderId="0" xfId="0" applyFont="1"/>
    <xf numFmtId="164" fontId="8" fillId="0" borderId="3" xfId="3" applyNumberFormat="1" applyFont="1" applyBorder="1" applyAlignment="1">
      <alignment horizontal="left"/>
    </xf>
    <xf numFmtId="164" fontId="9" fillId="0" borderId="0" xfId="3" applyNumberFormat="1" applyFont="1"/>
    <xf numFmtId="164" fontId="9" fillId="2" borderId="5" xfId="3" applyNumberFormat="1" applyFont="1" applyFill="1" applyBorder="1" applyAlignment="1">
      <alignment horizontal="centerContinuous"/>
    </xf>
    <xf numFmtId="164" fontId="9" fillId="2" borderId="8" xfId="3" applyNumberFormat="1" applyFont="1" applyFill="1" applyBorder="1" applyAlignment="1">
      <alignment horizontal="centerContinuous"/>
    </xf>
    <xf numFmtId="164" fontId="9" fillId="2" borderId="0" xfId="3" applyNumberFormat="1" applyFont="1" applyFill="1" applyBorder="1" applyAlignment="1">
      <alignment horizontal="centerContinuous"/>
    </xf>
    <xf numFmtId="0" fontId="21" fillId="0" borderId="0" xfId="8" applyFont="1" applyAlignment="1" applyProtection="1"/>
    <xf numFmtId="0" fontId="4" fillId="0" borderId="0" xfId="3" applyNumberFormat="1" applyFont="1"/>
    <xf numFmtId="0" fontId="4" fillId="0" borderId="0" xfId="9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Continuous"/>
    </xf>
    <xf numFmtId="0" fontId="25" fillId="0" borderId="0" xfId="0" applyFont="1"/>
    <xf numFmtId="0" fontId="26" fillId="0" borderId="0" xfId="0" quotePrefix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quotePrefix="1" applyFont="1" applyAlignment="1">
      <alignment horizontal="left"/>
    </xf>
    <xf numFmtId="0" fontId="30" fillId="2" borderId="4" xfId="0" quotePrefix="1" applyFont="1" applyFill="1" applyBorder="1" applyAlignment="1">
      <alignment horizontal="centerContinuous"/>
    </xf>
    <xf numFmtId="0" fontId="27" fillId="2" borderId="5" xfId="0" applyFont="1" applyFill="1" applyBorder="1" applyAlignment="1">
      <alignment horizontal="centerContinuous"/>
    </xf>
    <xf numFmtId="164" fontId="27" fillId="2" borderId="5" xfId="3" applyNumberFormat="1" applyFont="1" applyFill="1" applyBorder="1" applyAlignment="1">
      <alignment horizontal="centerContinuous"/>
    </xf>
    <xf numFmtId="0" fontId="27" fillId="2" borderId="6" xfId="0" applyFont="1" applyFill="1" applyBorder="1" applyAlignment="1">
      <alignment horizontal="centerContinuous"/>
    </xf>
    <xf numFmtId="0" fontId="30" fillId="2" borderId="7" xfId="0" applyFont="1" applyFill="1" applyBorder="1" applyAlignment="1">
      <alignment horizontal="centerContinuous"/>
    </xf>
    <xf numFmtId="0" fontId="27" fillId="2" borderId="8" xfId="0" applyFont="1" applyFill="1" applyBorder="1" applyAlignment="1">
      <alignment horizontal="centerContinuous"/>
    </xf>
    <xf numFmtId="164" fontId="27" fillId="2" borderId="8" xfId="3" applyNumberFormat="1" applyFont="1" applyFill="1" applyBorder="1" applyAlignment="1">
      <alignment horizontal="centerContinuous"/>
    </xf>
    <xf numFmtId="0" fontId="27" fillId="2" borderId="9" xfId="0" applyFont="1" applyFill="1" applyBorder="1" applyAlignment="1">
      <alignment horizontal="centerContinuous"/>
    </xf>
    <xf numFmtId="0" fontId="30" fillId="2" borderId="0" xfId="0" quotePrefix="1" applyFont="1" applyFill="1" applyBorder="1" applyAlignment="1">
      <alignment horizontal="centerContinuous"/>
    </xf>
    <xf numFmtId="0" fontId="27" fillId="2" borderId="0" xfId="0" applyFont="1" applyFill="1" applyBorder="1" applyAlignment="1">
      <alignment horizontal="centerContinuous"/>
    </xf>
    <xf numFmtId="164" fontId="27" fillId="2" borderId="0" xfId="3" applyNumberFormat="1" applyFont="1" applyFill="1" applyBorder="1" applyAlignment="1">
      <alignment horizontal="centerContinuous"/>
    </xf>
    <xf numFmtId="0" fontId="28" fillId="0" borderId="0" xfId="0" applyFont="1" applyAlignment="1">
      <alignment horizontal="left"/>
    </xf>
    <xf numFmtId="0" fontId="30" fillId="0" borderId="3" xfId="0" applyFont="1" applyBorder="1" applyAlignment="1">
      <alignment horizontal="left"/>
    </xf>
    <xf numFmtId="164" fontId="30" fillId="0" borderId="3" xfId="3" applyNumberFormat="1" applyFont="1" applyBorder="1" applyAlignment="1">
      <alignment horizontal="left"/>
    </xf>
    <xf numFmtId="0" fontId="30" fillId="0" borderId="3" xfId="0" applyFont="1" applyBorder="1" applyAlignment="1">
      <alignment horizontal="center"/>
    </xf>
    <xf numFmtId="165" fontId="30" fillId="0" borderId="3" xfId="9" quotePrefix="1" applyNumberFormat="1" applyFont="1" applyBorder="1" applyAlignment="1">
      <alignment horizontal="center"/>
    </xf>
    <xf numFmtId="164" fontId="27" fillId="0" borderId="0" xfId="3" applyNumberFormat="1" applyFont="1"/>
    <xf numFmtId="164" fontId="27" fillId="0" borderId="0" xfId="0" applyNumberFormat="1" applyFont="1"/>
    <xf numFmtId="165" fontId="27" fillId="0" borderId="0" xfId="9" applyNumberFormat="1" applyFont="1" applyAlignment="1">
      <alignment horizontal="center"/>
    </xf>
    <xf numFmtId="165" fontId="27" fillId="0" borderId="0" xfId="9" applyNumberFormat="1" applyFont="1" applyBorder="1" applyAlignment="1">
      <alignment horizontal="center"/>
    </xf>
    <xf numFmtId="0" fontId="30" fillId="0" borderId="0" xfId="0" quotePrefix="1" applyFont="1" applyAlignment="1">
      <alignment horizontal="left"/>
    </xf>
    <xf numFmtId="0" fontId="30" fillId="0" borderId="0" xfId="0" applyFont="1"/>
    <xf numFmtId="0" fontId="30" fillId="0" borderId="10" xfId="0" applyFont="1" applyBorder="1"/>
    <xf numFmtId="164" fontId="30" fillId="0" borderId="0" xfId="3" applyNumberFormat="1" applyFont="1" applyAlignment="1"/>
    <xf numFmtId="14" fontId="30" fillId="0" borderId="0" xfId="0" applyNumberFormat="1" applyFont="1"/>
    <xf numFmtId="0" fontId="29" fillId="0" borderId="0" xfId="0" applyFont="1"/>
    <xf numFmtId="0" fontId="36" fillId="0" borderId="0" xfId="0" quotePrefix="1" applyFont="1" applyAlignment="1">
      <alignment horizontal="left"/>
    </xf>
    <xf numFmtId="0" fontId="36" fillId="0" borderId="0" xfId="0" applyFont="1"/>
    <xf numFmtId="0" fontId="30" fillId="3" borderId="4" xfId="0" quotePrefix="1" applyFont="1" applyFill="1" applyBorder="1" applyAlignment="1">
      <alignment horizontal="centerContinuous"/>
    </xf>
    <xf numFmtId="0" fontId="27" fillId="3" borderId="5" xfId="0" applyFont="1" applyFill="1" applyBorder="1" applyAlignment="1">
      <alignment horizontal="centerContinuous"/>
    </xf>
    <xf numFmtId="164" fontId="27" fillId="3" borderId="5" xfId="3" applyNumberFormat="1" applyFont="1" applyFill="1" applyBorder="1" applyAlignment="1">
      <alignment horizontal="centerContinuous"/>
    </xf>
    <xf numFmtId="0" fontId="27" fillId="3" borderId="6" xfId="0" applyFont="1" applyFill="1" applyBorder="1" applyAlignment="1">
      <alignment horizontal="centerContinuous"/>
    </xf>
    <xf numFmtId="0" fontId="27" fillId="3" borderId="8" xfId="0" applyFont="1" applyFill="1" applyBorder="1" applyAlignment="1">
      <alignment horizontal="centerContinuous"/>
    </xf>
    <xf numFmtId="164" fontId="27" fillId="3" borderId="8" xfId="3" applyNumberFormat="1" applyFont="1" applyFill="1" applyBorder="1" applyAlignment="1">
      <alignment horizontal="centerContinuous"/>
    </xf>
    <xf numFmtId="0" fontId="27" fillId="3" borderId="9" xfId="0" applyFont="1" applyFill="1" applyBorder="1" applyAlignment="1">
      <alignment horizontal="centerContinuous"/>
    </xf>
    <xf numFmtId="0" fontId="27" fillId="3" borderId="0" xfId="0" applyFont="1" applyFill="1"/>
    <xf numFmtId="164" fontId="27" fillId="3" borderId="0" xfId="3" applyNumberFormat="1" applyFont="1" applyFill="1"/>
    <xf numFmtId="164" fontId="27" fillId="3" borderId="0" xfId="0" applyNumberFormat="1" applyFont="1" applyFill="1"/>
    <xf numFmtId="165" fontId="27" fillId="3" borderId="0" xfId="9" applyNumberFormat="1" applyFont="1" applyFill="1" applyAlignment="1">
      <alignment horizontal="center"/>
    </xf>
    <xf numFmtId="165" fontId="27" fillId="3" borderId="0" xfId="9" applyNumberFormat="1" applyFont="1" applyFill="1" applyBorder="1" applyAlignment="1">
      <alignment horizontal="center"/>
    </xf>
    <xf numFmtId="164" fontId="27" fillId="0" borderId="0" xfId="3" quotePrefix="1" applyNumberFormat="1" applyFont="1" applyAlignment="1">
      <alignment horizontal="left"/>
    </xf>
    <xf numFmtId="0" fontId="27" fillId="0" borderId="10" xfId="0" applyFont="1" applyBorder="1"/>
    <xf numFmtId="43" fontId="30" fillId="0" borderId="10" xfId="3" applyFont="1" applyBorder="1"/>
    <xf numFmtId="0" fontId="30" fillId="4" borderId="0" xfId="0" applyFont="1" applyFill="1"/>
    <xf numFmtId="14" fontId="30" fillId="4" borderId="0" xfId="0" applyNumberFormat="1" applyFont="1" applyFill="1" applyAlignment="1">
      <alignment horizontal="center"/>
    </xf>
    <xf numFmtId="0" fontId="27" fillId="4" borderId="0" xfId="0" applyFont="1" applyFill="1"/>
    <xf numFmtId="43" fontId="30" fillId="4" borderId="0" xfId="3" applyFont="1" applyFill="1"/>
    <xf numFmtId="0" fontId="30" fillId="4" borderId="0" xfId="0" quotePrefix="1" applyFont="1" applyFill="1" applyAlignment="1">
      <alignment horizontal="left"/>
    </xf>
    <xf numFmtId="43" fontId="30" fillId="0" borderId="0" xfId="3" applyFont="1"/>
    <xf numFmtId="0" fontId="30" fillId="3" borderId="7" xfId="0" applyFont="1" applyFill="1" applyBorder="1" applyAlignment="1">
      <alignment horizontal="centerContinuous"/>
    </xf>
    <xf numFmtId="164" fontId="27" fillId="6" borderId="0" xfId="3" applyNumberFormat="1" applyFont="1" applyFill="1"/>
    <xf numFmtId="0" fontId="37" fillId="7" borderId="13" xfId="0" applyFont="1" applyFill="1" applyBorder="1" applyAlignment="1">
      <alignment horizontal="left"/>
    </xf>
    <xf numFmtId="164" fontId="37" fillId="7" borderId="13" xfId="3" applyNumberFormat="1" applyFont="1" applyFill="1" applyBorder="1" applyAlignment="1">
      <alignment horizontal="left"/>
    </xf>
    <xf numFmtId="0" fontId="37" fillId="7" borderId="13" xfId="0" applyFont="1" applyFill="1" applyBorder="1" applyAlignment="1">
      <alignment horizontal="center"/>
    </xf>
    <xf numFmtId="165" fontId="37" fillId="7" borderId="13" xfId="9" quotePrefix="1" applyNumberFormat="1" applyFont="1" applyFill="1" applyBorder="1" applyAlignment="1">
      <alignment horizontal="center" wrapText="1"/>
    </xf>
    <xf numFmtId="165" fontId="37" fillId="7" borderId="3" xfId="9" quotePrefix="1" applyNumberFormat="1" applyFont="1" applyFill="1" applyBorder="1" applyAlignment="1">
      <alignment horizontal="center" wrapText="1"/>
    </xf>
    <xf numFmtId="0" fontId="38" fillId="8" borderId="14" xfId="0" applyFont="1" applyFill="1" applyBorder="1"/>
    <xf numFmtId="164" fontId="38" fillId="8" borderId="14" xfId="3" applyNumberFormat="1" applyFont="1" applyFill="1" applyBorder="1"/>
    <xf numFmtId="164" fontId="38" fillId="8" borderId="14" xfId="0" applyNumberFormat="1" applyFont="1" applyFill="1" applyBorder="1"/>
    <xf numFmtId="165" fontId="38" fillId="8" borderId="14" xfId="9" applyNumberFormat="1" applyFont="1" applyFill="1" applyBorder="1" applyAlignment="1">
      <alignment horizontal="center"/>
    </xf>
    <xf numFmtId="0" fontId="38" fillId="8" borderId="15" xfId="0" applyFont="1" applyFill="1" applyBorder="1" applyAlignment="1">
      <alignment horizontal="center"/>
    </xf>
    <xf numFmtId="0" fontId="38" fillId="9" borderId="14" xfId="0" applyFont="1" applyFill="1" applyBorder="1"/>
    <xf numFmtId="164" fontId="38" fillId="9" borderId="14" xfId="3" applyNumberFormat="1" applyFont="1" applyFill="1" applyBorder="1"/>
    <xf numFmtId="164" fontId="38" fillId="9" borderId="14" xfId="0" applyNumberFormat="1" applyFont="1" applyFill="1" applyBorder="1"/>
    <xf numFmtId="165" fontId="38" fillId="9" borderId="14" xfId="9" applyNumberFormat="1" applyFont="1" applyFill="1" applyBorder="1" applyAlignment="1">
      <alignment horizontal="center"/>
    </xf>
    <xf numFmtId="0" fontId="38" fillId="9" borderId="15" xfId="0" applyFont="1" applyFill="1" applyBorder="1" applyAlignment="1">
      <alignment horizontal="center"/>
    </xf>
    <xf numFmtId="0" fontId="38" fillId="9" borderId="16" xfId="0" applyFont="1" applyFill="1" applyBorder="1"/>
    <xf numFmtId="164" fontId="38" fillId="9" borderId="16" xfId="3" applyNumberFormat="1" applyFont="1" applyFill="1" applyBorder="1"/>
    <xf numFmtId="164" fontId="38" fillId="9" borderId="16" xfId="0" applyNumberFormat="1" applyFont="1" applyFill="1" applyBorder="1"/>
    <xf numFmtId="165" fontId="38" fillId="9" borderId="16" xfId="9" applyNumberFormat="1" applyFont="1" applyFill="1" applyBorder="1" applyAlignment="1">
      <alignment horizontal="center"/>
    </xf>
    <xf numFmtId="0" fontId="38" fillId="9" borderId="0" xfId="0" applyFont="1" applyFill="1" applyBorder="1" applyAlignment="1">
      <alignment horizontal="center"/>
    </xf>
    <xf numFmtId="0" fontId="37" fillId="7" borderId="17" xfId="0" applyFont="1" applyFill="1" applyBorder="1"/>
    <xf numFmtId="0" fontId="37" fillId="7" borderId="17" xfId="0" applyNumberFormat="1" applyFont="1" applyFill="1" applyBorder="1"/>
    <xf numFmtId="0" fontId="37" fillId="7" borderId="17" xfId="0" applyNumberFormat="1" applyFont="1" applyFill="1" applyBorder="1" applyAlignment="1">
      <alignment horizontal="center"/>
    </xf>
    <xf numFmtId="0" fontId="37" fillId="7" borderId="18" xfId="0" applyFont="1" applyFill="1" applyBorder="1" applyAlignment="1">
      <alignment horizontal="center"/>
    </xf>
  </cellXfs>
  <cellStyles count="14">
    <cellStyle name="ColLabel" xfId="2"/>
    <cellStyle name="Comma" xfId="3" builtinId="3"/>
    <cellStyle name="Currency" xfId="4" builtinId="4"/>
    <cellStyle name="GroupGrandTotalRowLabel" xfId="5"/>
    <cellStyle name="GroupSubTotalRowLabel" xfId="6"/>
    <cellStyle name="GroupTotalRowLabel" xfId="7"/>
    <cellStyle name="Hyperlink" xfId="8" builtinId="8"/>
    <cellStyle name="Normal" xfId="0" builtinId="0"/>
    <cellStyle name="Percent" xfId="9" builtinId="5"/>
    <cellStyle name="RowLabel" xfId="10"/>
    <cellStyle name="RowLevel_1" xfId="1" builtinId="1" iLevel="0"/>
    <cellStyle name="SubTotal" xfId="11"/>
    <cellStyle name="Text" xfId="12"/>
    <cellStyle name="Total" xfId="13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133350</xdr:rowOff>
    </xdr:from>
    <xdr:to>
      <xdr:col>12</xdr:col>
      <xdr:colOff>504825</xdr:colOff>
      <xdr:row>29</xdr:row>
      <xdr:rowOff>76200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7168" b="51302"/>
        <a:stretch>
          <a:fillRect/>
        </a:stretch>
      </xdr:blipFill>
      <xdr:spPr bwMode="auto">
        <a:xfrm>
          <a:off x="1343025" y="514350"/>
          <a:ext cx="6477000" cy="44767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../../data/Excel/11%20-%20Pivot%20Table.xl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../../data/Excel/11%20-%20XML%20Example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lynnacademy1977.com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../../data/Excel/11%20Consolidate%20Dis-Similar%20Budgets.xls" TargetMode="External"/><Relationship Id="rId1" Type="http://schemas.openxmlformats.org/officeDocument/2006/relationships/hyperlink" Target="../../data/Excel/11%20Consolidate%20Similar%20Budgets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"/>
  <sheetViews>
    <sheetView showGridLines="0" topLeftCell="B1" workbookViewId="0">
      <selection activeCell="O24" sqref="O24"/>
    </sheetView>
  </sheetViews>
  <sheetFormatPr defaultRowHeight="12.75"/>
  <sheetData>
    <row r="1" spans="2:2" ht="30">
      <c r="B1" s="2" t="s">
        <v>18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J80"/>
  <sheetViews>
    <sheetView showGridLines="0" workbookViewId="0"/>
  </sheetViews>
  <sheetFormatPr defaultRowHeight="12.75"/>
  <cols>
    <col min="2" max="5" width="13.5703125" customWidth="1"/>
    <col min="6" max="6" width="15.28515625" style="40" customWidth="1"/>
    <col min="7" max="8" width="15.28515625" customWidth="1"/>
    <col min="9" max="10" width="13.5703125" customWidth="1"/>
  </cols>
  <sheetData>
    <row r="1" spans="1:10" ht="30">
      <c r="A1" s="2" t="s">
        <v>23</v>
      </c>
    </row>
    <row r="3" spans="1:10" ht="18">
      <c r="B3" s="3"/>
      <c r="C3" s="3"/>
      <c r="D3" s="3"/>
      <c r="E3" s="3"/>
      <c r="F3" s="5"/>
      <c r="G3" s="3"/>
      <c r="H3" s="3"/>
      <c r="I3" s="17"/>
    </row>
    <row r="4" spans="1:10" ht="18">
      <c r="B4" s="7" t="s">
        <v>28</v>
      </c>
      <c r="C4" s="8"/>
      <c r="D4" s="8"/>
      <c r="E4" s="8"/>
      <c r="F4" s="9"/>
      <c r="G4" s="9"/>
      <c r="H4" s="9"/>
      <c r="I4" s="8"/>
      <c r="J4" s="10"/>
    </row>
    <row r="5" spans="1:10" ht="18">
      <c r="B5" s="11" t="s">
        <v>29</v>
      </c>
      <c r="C5" s="12"/>
      <c r="D5" s="12"/>
      <c r="E5" s="12"/>
      <c r="F5" s="13"/>
      <c r="G5" s="13"/>
      <c r="H5" s="13"/>
      <c r="I5" s="12"/>
      <c r="J5" s="14"/>
    </row>
    <row r="6" spans="1:10" ht="18" hidden="1">
      <c r="B6" s="21"/>
      <c r="C6" s="19"/>
      <c r="D6" s="19"/>
      <c r="E6" s="19"/>
      <c r="F6" s="22"/>
      <c r="G6" s="22"/>
      <c r="H6" s="22"/>
      <c r="I6" s="19"/>
    </row>
    <row r="7" spans="1:10" ht="36.75" thickBot="1">
      <c r="B7" s="16" t="s">
        <v>33</v>
      </c>
      <c r="C7" s="16" t="s">
        <v>30</v>
      </c>
      <c r="D7" s="16" t="s">
        <v>31</v>
      </c>
      <c r="E7" s="16" t="s">
        <v>32</v>
      </c>
      <c r="F7" s="6" t="s">
        <v>34</v>
      </c>
      <c r="G7" s="6" t="s">
        <v>35</v>
      </c>
      <c r="H7" s="94" t="s">
        <v>36</v>
      </c>
      <c r="I7" s="35" t="s">
        <v>37</v>
      </c>
      <c r="J7" s="35" t="s">
        <v>98</v>
      </c>
    </row>
    <row r="8" spans="1:10" ht="18" customHeight="1">
      <c r="B8" s="3" t="s">
        <v>103</v>
      </c>
      <c r="C8" s="3" t="s">
        <v>99</v>
      </c>
      <c r="D8" s="3" t="s">
        <v>100</v>
      </c>
      <c r="E8" s="3" t="s">
        <v>46</v>
      </c>
      <c r="F8" s="5">
        <v>47520</v>
      </c>
      <c r="G8" s="5">
        <v>45619.199999999997</v>
      </c>
      <c r="H8" s="5">
        <f t="shared" ref="H8:H39" si="0">F8-G8</f>
        <v>1900.8000000000029</v>
      </c>
      <c r="I8" s="18">
        <v>0.247</v>
      </c>
      <c r="J8" s="36">
        <v>6</v>
      </c>
    </row>
    <row r="9" spans="1:10" ht="18" customHeight="1">
      <c r="B9" s="3" t="s">
        <v>103</v>
      </c>
      <c r="C9" s="3" t="s">
        <v>99</v>
      </c>
      <c r="D9" s="3" t="s">
        <v>100</v>
      </c>
      <c r="E9" s="3" t="s">
        <v>40</v>
      </c>
      <c r="F9" s="5">
        <v>91463.039999999994</v>
      </c>
      <c r="G9" s="5">
        <v>72255.801599999992</v>
      </c>
      <c r="H9" s="5">
        <f t="shared" si="0"/>
        <v>19207.238400000002</v>
      </c>
      <c r="I9" s="18">
        <v>0.35599999999999998</v>
      </c>
      <c r="J9" s="36">
        <v>8</v>
      </c>
    </row>
    <row r="10" spans="1:10" ht="18" customHeight="1">
      <c r="B10" s="3" t="s">
        <v>103</v>
      </c>
      <c r="C10" s="3" t="s">
        <v>99</v>
      </c>
      <c r="D10" s="3" t="s">
        <v>100</v>
      </c>
      <c r="E10" s="3" t="s">
        <v>46</v>
      </c>
      <c r="F10" s="5">
        <v>356040</v>
      </c>
      <c r="G10" s="5">
        <v>259909.2</v>
      </c>
      <c r="H10" s="5">
        <f t="shared" si="0"/>
        <v>96130.799999999988</v>
      </c>
      <c r="I10" s="18">
        <v>0.255</v>
      </c>
      <c r="J10" s="36">
        <v>2</v>
      </c>
    </row>
    <row r="11" spans="1:10" ht="18" customHeight="1">
      <c r="B11" s="3" t="s">
        <v>103</v>
      </c>
      <c r="C11" s="3" t="s">
        <v>99</v>
      </c>
      <c r="D11" s="3" t="s">
        <v>100</v>
      </c>
      <c r="E11" s="3" t="s">
        <v>40</v>
      </c>
      <c r="F11" s="5">
        <v>154275.84</v>
      </c>
      <c r="G11" s="5">
        <v>143476.5312</v>
      </c>
      <c r="H11" s="5">
        <f t="shared" si="0"/>
        <v>10799.308799999999</v>
      </c>
      <c r="I11" s="18">
        <v>0.65</v>
      </c>
      <c r="J11" s="36">
        <v>9</v>
      </c>
    </row>
    <row r="12" spans="1:10" ht="18" customHeight="1">
      <c r="B12" s="3" t="s">
        <v>103</v>
      </c>
      <c r="C12" s="3" t="s">
        <v>99</v>
      </c>
      <c r="D12" s="3" t="s">
        <v>100</v>
      </c>
      <c r="E12" s="3" t="s">
        <v>46</v>
      </c>
      <c r="F12" s="5">
        <v>113923.584</v>
      </c>
      <c r="G12" s="5">
        <v>93417.338879999996</v>
      </c>
      <c r="H12" s="5">
        <f t="shared" si="0"/>
        <v>20506.245120000007</v>
      </c>
      <c r="I12" s="18">
        <v>0.255</v>
      </c>
      <c r="J12" s="36">
        <v>6</v>
      </c>
    </row>
    <row r="13" spans="1:10" ht="18" customHeight="1">
      <c r="B13" s="3" t="s">
        <v>103</v>
      </c>
      <c r="C13" s="3" t="s">
        <v>99</v>
      </c>
      <c r="D13" s="3" t="s">
        <v>102</v>
      </c>
      <c r="E13" s="3" t="s">
        <v>40</v>
      </c>
      <c r="F13" s="5">
        <v>94936.320000000007</v>
      </c>
      <c r="G13" s="5">
        <v>77847.782399999996</v>
      </c>
      <c r="H13" s="5">
        <f t="shared" si="0"/>
        <v>17088.537600000011</v>
      </c>
      <c r="I13" s="18">
        <v>0.315</v>
      </c>
      <c r="J13" s="36">
        <v>9</v>
      </c>
    </row>
    <row r="14" spans="1:10" ht="18" customHeight="1">
      <c r="B14" s="3" t="s">
        <v>103</v>
      </c>
      <c r="C14" s="3" t="s">
        <v>99</v>
      </c>
      <c r="D14" s="3" t="s">
        <v>102</v>
      </c>
      <c r="E14" s="3" t="s">
        <v>46</v>
      </c>
      <c r="F14" s="5">
        <v>90305.279999999999</v>
      </c>
      <c r="G14" s="5">
        <v>70438.118399999992</v>
      </c>
      <c r="H14" s="5">
        <f t="shared" si="0"/>
        <v>19867.161600000007</v>
      </c>
      <c r="I14" s="18">
        <v>0.255</v>
      </c>
      <c r="J14" s="36">
        <v>6</v>
      </c>
    </row>
    <row r="15" spans="1:10" ht="18" customHeight="1">
      <c r="B15" s="3" t="s">
        <v>103</v>
      </c>
      <c r="C15" s="3" t="s">
        <v>99</v>
      </c>
      <c r="D15" s="3" t="s">
        <v>102</v>
      </c>
      <c r="E15" s="3" t="s">
        <v>40</v>
      </c>
      <c r="F15" s="5">
        <v>394275.84000000003</v>
      </c>
      <c r="G15" s="5">
        <v>366676.53120000003</v>
      </c>
      <c r="H15" s="5">
        <f t="shared" si="0"/>
        <v>27599.308799999999</v>
      </c>
      <c r="I15" s="18">
        <v>0.154</v>
      </c>
      <c r="J15" s="36">
        <v>0</v>
      </c>
    </row>
    <row r="16" spans="1:10" ht="18" customHeight="1">
      <c r="B16" s="3" t="s">
        <v>103</v>
      </c>
      <c r="C16" s="3" t="s">
        <v>99</v>
      </c>
      <c r="D16" s="3" t="s">
        <v>102</v>
      </c>
      <c r="E16" s="3" t="s">
        <v>46</v>
      </c>
      <c r="F16" s="5">
        <v>116121.60000000001</v>
      </c>
      <c r="G16" s="5">
        <v>84768.767999999996</v>
      </c>
      <c r="H16" s="5">
        <f t="shared" si="0"/>
        <v>31352.832000000009</v>
      </c>
      <c r="I16" s="18">
        <v>0.13400000000000001</v>
      </c>
      <c r="J16" s="36">
        <v>3</v>
      </c>
    </row>
    <row r="17" spans="2:10" ht="18" customHeight="1">
      <c r="B17" s="3" t="s">
        <v>103</v>
      </c>
      <c r="C17" s="3" t="s">
        <v>99</v>
      </c>
      <c r="D17" s="3" t="s">
        <v>101</v>
      </c>
      <c r="E17" s="3" t="s">
        <v>46</v>
      </c>
      <c r="F17" s="5">
        <v>92620.800000000003</v>
      </c>
      <c r="G17" s="5">
        <v>82432.511999999988</v>
      </c>
      <c r="H17" s="5">
        <f t="shared" si="0"/>
        <v>10188.288000000015</v>
      </c>
      <c r="I17" s="18">
        <v>0.187</v>
      </c>
      <c r="J17" s="36">
        <v>3</v>
      </c>
    </row>
    <row r="18" spans="2:10" ht="18" customHeight="1">
      <c r="B18" s="3" t="s">
        <v>103</v>
      </c>
      <c r="C18" s="3" t="s">
        <v>99</v>
      </c>
      <c r="D18" s="3" t="s">
        <v>101</v>
      </c>
      <c r="E18" s="3" t="s">
        <v>40</v>
      </c>
      <c r="F18" s="5">
        <v>69465.600000000006</v>
      </c>
      <c r="G18" s="5">
        <v>66686.975999999995</v>
      </c>
      <c r="H18" s="5">
        <f t="shared" si="0"/>
        <v>2778.6240000000107</v>
      </c>
      <c r="I18" s="18">
        <v>0.54400000000000004</v>
      </c>
      <c r="J18" s="36">
        <v>9</v>
      </c>
    </row>
    <row r="19" spans="2:10" ht="18" customHeight="1">
      <c r="B19" s="3" t="s">
        <v>103</v>
      </c>
      <c r="C19" s="3" t="s">
        <v>99</v>
      </c>
      <c r="D19" s="3" t="s">
        <v>101</v>
      </c>
      <c r="E19" s="3" t="s">
        <v>46</v>
      </c>
      <c r="F19" s="5">
        <v>261004.79999999999</v>
      </c>
      <c r="G19" s="5">
        <v>221854.07999999999</v>
      </c>
      <c r="H19" s="5">
        <f t="shared" si="0"/>
        <v>39150.720000000001</v>
      </c>
      <c r="I19" s="18">
        <v>0.23300000000000001</v>
      </c>
      <c r="J19" s="36">
        <v>6</v>
      </c>
    </row>
    <row r="20" spans="2:10" ht="18" customHeight="1">
      <c r="B20" s="3" t="s">
        <v>103</v>
      </c>
      <c r="C20" s="3" t="s">
        <v>99</v>
      </c>
      <c r="D20" s="3" t="s">
        <v>101</v>
      </c>
      <c r="E20" s="3" t="s">
        <v>40</v>
      </c>
      <c r="F20" s="5">
        <v>57024</v>
      </c>
      <c r="G20" s="5">
        <v>54743.040000000001</v>
      </c>
      <c r="H20" s="5">
        <f t="shared" si="0"/>
        <v>2280.9599999999991</v>
      </c>
      <c r="I20" s="18">
        <v>0.56399999999999995</v>
      </c>
      <c r="J20" s="36">
        <v>8</v>
      </c>
    </row>
    <row r="21" spans="2:10" ht="18" customHeight="1">
      <c r="B21" s="3" t="s">
        <v>41</v>
      </c>
      <c r="C21" s="3" t="s">
        <v>47</v>
      </c>
      <c r="D21" s="3" t="s">
        <v>48</v>
      </c>
      <c r="E21" s="3" t="s">
        <v>40</v>
      </c>
      <c r="F21" s="5">
        <v>181988</v>
      </c>
      <c r="G21" s="5">
        <v>205646.44</v>
      </c>
      <c r="H21" s="5">
        <f t="shared" si="0"/>
        <v>-23658.440000000002</v>
      </c>
      <c r="I21" s="18">
        <v>0.432</v>
      </c>
      <c r="J21" s="36">
        <v>2</v>
      </c>
    </row>
    <row r="22" spans="2:10" ht="18" customHeight="1">
      <c r="B22" s="3" t="s">
        <v>41</v>
      </c>
      <c r="C22" s="3" t="s">
        <v>47</v>
      </c>
      <c r="D22" s="3" t="s">
        <v>48</v>
      </c>
      <c r="E22" s="3" t="s">
        <v>40</v>
      </c>
      <c r="F22" s="5">
        <v>121197.6</v>
      </c>
      <c r="G22" s="5">
        <v>112713.76800000001</v>
      </c>
      <c r="H22" s="5">
        <f t="shared" si="0"/>
        <v>8483.8319999999949</v>
      </c>
      <c r="I22" s="18">
        <v>0.154</v>
      </c>
      <c r="J22" s="36">
        <v>4</v>
      </c>
    </row>
    <row r="23" spans="2:10" ht="18" customHeight="1">
      <c r="B23" s="3" t="s">
        <v>41</v>
      </c>
      <c r="C23" s="3" t="s">
        <v>47</v>
      </c>
      <c r="D23" s="3" t="s">
        <v>48</v>
      </c>
      <c r="E23" s="3" t="s">
        <v>46</v>
      </c>
      <c r="F23" s="5">
        <v>432900</v>
      </c>
      <c r="G23" s="5">
        <v>367965</v>
      </c>
      <c r="H23" s="5">
        <f t="shared" si="0"/>
        <v>64935</v>
      </c>
      <c r="I23" s="18">
        <v>0.247</v>
      </c>
      <c r="J23" s="36">
        <v>2</v>
      </c>
    </row>
    <row r="24" spans="2:10" ht="18" customHeight="1">
      <c r="B24" s="3" t="s">
        <v>41</v>
      </c>
      <c r="C24" s="3" t="s">
        <v>47</v>
      </c>
      <c r="D24" s="3" t="s">
        <v>48</v>
      </c>
      <c r="E24" s="3" t="s">
        <v>46</v>
      </c>
      <c r="F24" s="5">
        <v>96768</v>
      </c>
      <c r="G24" s="5">
        <v>70640.639999999999</v>
      </c>
      <c r="H24" s="5">
        <f t="shared" si="0"/>
        <v>26127.360000000001</v>
      </c>
      <c r="I24" s="18">
        <v>0.318</v>
      </c>
      <c r="J24" s="36">
        <v>2</v>
      </c>
    </row>
    <row r="25" spans="2:10" ht="18" customHeight="1">
      <c r="B25" s="3" t="s">
        <v>41</v>
      </c>
      <c r="C25" s="3" t="s">
        <v>38</v>
      </c>
      <c r="D25" s="3" t="s">
        <v>42</v>
      </c>
      <c r="E25" s="3" t="s">
        <v>40</v>
      </c>
      <c r="F25" s="5">
        <v>121197.6</v>
      </c>
      <c r="G25" s="5">
        <v>112713.76800000001</v>
      </c>
      <c r="H25" s="5">
        <f t="shared" si="0"/>
        <v>8483.8319999999949</v>
      </c>
      <c r="I25" s="18">
        <v>0.45</v>
      </c>
      <c r="J25" s="36">
        <v>5</v>
      </c>
    </row>
    <row r="26" spans="2:10" ht="18" customHeight="1">
      <c r="B26" s="3" t="s">
        <v>41</v>
      </c>
      <c r="C26" s="3" t="s">
        <v>38</v>
      </c>
      <c r="D26" s="3" t="s">
        <v>42</v>
      </c>
      <c r="E26" s="3" t="s">
        <v>40</v>
      </c>
      <c r="F26" s="5">
        <v>121197.6</v>
      </c>
      <c r="G26" s="5">
        <v>112713.76800000001</v>
      </c>
      <c r="H26" s="5">
        <f t="shared" si="0"/>
        <v>8483.8319999999949</v>
      </c>
      <c r="I26" s="18">
        <v>0.23300000000000001</v>
      </c>
      <c r="J26" s="36">
        <v>4</v>
      </c>
    </row>
    <row r="27" spans="2:10" ht="18" customHeight="1">
      <c r="B27" s="3" t="s">
        <v>41</v>
      </c>
      <c r="C27" s="3" t="s">
        <v>38</v>
      </c>
      <c r="D27" s="3" t="s">
        <v>42</v>
      </c>
      <c r="E27" s="3" t="s">
        <v>40</v>
      </c>
      <c r="F27" s="5">
        <v>110772</v>
      </c>
      <c r="G27" s="5">
        <v>94156.2</v>
      </c>
      <c r="H27" s="5">
        <f t="shared" si="0"/>
        <v>16615.800000000003</v>
      </c>
      <c r="I27" s="18">
        <v>0.39800000000000002</v>
      </c>
      <c r="J27" s="36">
        <v>9</v>
      </c>
    </row>
    <row r="28" spans="2:10" ht="18" customHeight="1">
      <c r="B28" s="3" t="s">
        <v>41</v>
      </c>
      <c r="C28" s="3" t="s">
        <v>47</v>
      </c>
      <c r="D28" s="3" t="s">
        <v>49</v>
      </c>
      <c r="E28" s="3" t="s">
        <v>46</v>
      </c>
      <c r="F28" s="5">
        <v>128563.2</v>
      </c>
      <c r="G28" s="5">
        <v>119563.776</v>
      </c>
      <c r="H28" s="5">
        <f t="shared" si="0"/>
        <v>8999.4239999999991</v>
      </c>
      <c r="I28" s="18">
        <v>0.39800000000000002</v>
      </c>
      <c r="J28" s="36">
        <v>8</v>
      </c>
    </row>
    <row r="29" spans="2:10" ht="18" customHeight="1">
      <c r="B29" s="3" t="s">
        <v>41</v>
      </c>
      <c r="C29" s="3" t="s">
        <v>47</v>
      </c>
      <c r="D29" s="3" t="s">
        <v>49</v>
      </c>
      <c r="E29" s="3" t="s">
        <v>46</v>
      </c>
      <c r="F29" s="5">
        <v>128563.2</v>
      </c>
      <c r="G29" s="5">
        <v>119563.776</v>
      </c>
      <c r="H29" s="5">
        <f t="shared" si="0"/>
        <v>8999.4239999999991</v>
      </c>
      <c r="I29" s="18">
        <v>0.23300000000000001</v>
      </c>
      <c r="J29" s="36">
        <v>1</v>
      </c>
    </row>
    <row r="30" spans="2:10" ht="18" customHeight="1">
      <c r="B30" s="3" t="s">
        <v>41</v>
      </c>
      <c r="C30" s="3" t="s">
        <v>47</v>
      </c>
      <c r="D30" s="3" t="s">
        <v>50</v>
      </c>
      <c r="E30" s="3" t="s">
        <v>46</v>
      </c>
      <c r="F30" s="5">
        <v>76032</v>
      </c>
      <c r="G30" s="5">
        <v>75271.679999999993</v>
      </c>
      <c r="H30" s="5">
        <f t="shared" si="0"/>
        <v>760.32000000000698</v>
      </c>
      <c r="I30" s="18">
        <v>0.65</v>
      </c>
      <c r="J30" s="36">
        <v>0</v>
      </c>
    </row>
    <row r="31" spans="2:10" ht="18" customHeight="1">
      <c r="B31" s="3" t="s">
        <v>41</v>
      </c>
      <c r="C31" s="3" t="s">
        <v>38</v>
      </c>
      <c r="D31" s="3" t="s">
        <v>39</v>
      </c>
      <c r="E31" s="3" t="s">
        <v>40</v>
      </c>
      <c r="F31" s="5">
        <v>110772</v>
      </c>
      <c r="G31" s="5">
        <v>125172.36</v>
      </c>
      <c r="H31" s="5">
        <f t="shared" si="0"/>
        <v>-14400.36</v>
      </c>
      <c r="I31" s="18">
        <v>0.23300000000000001</v>
      </c>
      <c r="J31" s="36">
        <v>9</v>
      </c>
    </row>
    <row r="32" spans="2:10" ht="18" customHeight="1">
      <c r="B32" s="3" t="s">
        <v>41</v>
      </c>
      <c r="C32" s="3" t="s">
        <v>38</v>
      </c>
      <c r="D32" s="3" t="s">
        <v>39</v>
      </c>
      <c r="E32" s="3" t="s">
        <v>40</v>
      </c>
      <c r="F32" s="5">
        <v>110772</v>
      </c>
      <c r="G32" s="5">
        <v>125172.36</v>
      </c>
      <c r="H32" s="5">
        <f t="shared" si="0"/>
        <v>-14400.36</v>
      </c>
      <c r="I32" s="18">
        <v>0.318</v>
      </c>
      <c r="J32" s="36">
        <v>1</v>
      </c>
    </row>
    <row r="33" spans="2:10" ht="18" customHeight="1">
      <c r="B33" s="3" t="s">
        <v>41</v>
      </c>
      <c r="C33" s="3" t="s">
        <v>38</v>
      </c>
      <c r="D33" s="3" t="s">
        <v>39</v>
      </c>
      <c r="E33" s="3" t="s">
        <v>40</v>
      </c>
      <c r="F33" s="5">
        <v>91224</v>
      </c>
      <c r="G33" s="5">
        <v>66593.52</v>
      </c>
      <c r="H33" s="5">
        <f t="shared" si="0"/>
        <v>24630.479999999996</v>
      </c>
      <c r="I33" s="18">
        <v>0.65</v>
      </c>
      <c r="J33" s="36">
        <v>6</v>
      </c>
    </row>
    <row r="34" spans="2:10" ht="18" customHeight="1">
      <c r="B34" s="3" t="s">
        <v>41</v>
      </c>
      <c r="C34" s="3" t="s">
        <v>38</v>
      </c>
      <c r="D34" s="3" t="s">
        <v>39</v>
      </c>
      <c r="E34" s="3" t="s">
        <v>40</v>
      </c>
      <c r="F34" s="5">
        <v>91224</v>
      </c>
      <c r="G34" s="5">
        <v>127713.60000000001</v>
      </c>
      <c r="H34" s="5">
        <f t="shared" si="0"/>
        <v>-36489.600000000006</v>
      </c>
      <c r="I34" s="18">
        <v>0.247</v>
      </c>
      <c r="J34" s="36">
        <v>4</v>
      </c>
    </row>
    <row r="35" spans="2:10" ht="18" customHeight="1">
      <c r="B35" s="3" t="s">
        <v>41</v>
      </c>
      <c r="C35" s="3" t="s">
        <v>38</v>
      </c>
      <c r="D35" s="3" t="s">
        <v>39</v>
      </c>
      <c r="E35" s="3" t="s">
        <v>40</v>
      </c>
      <c r="F35" s="5">
        <v>71676</v>
      </c>
      <c r="G35" s="5">
        <v>70959.240000000005</v>
      </c>
      <c r="H35" s="5">
        <f t="shared" si="0"/>
        <v>716.75999999999476</v>
      </c>
      <c r="I35" s="18">
        <v>0.13400000000000001</v>
      </c>
      <c r="J35" s="36">
        <v>9</v>
      </c>
    </row>
    <row r="36" spans="2:10" ht="18" customHeight="1">
      <c r="B36" s="3" t="s">
        <v>41</v>
      </c>
      <c r="C36" s="3" t="s">
        <v>38</v>
      </c>
      <c r="D36" s="3" t="s">
        <v>39</v>
      </c>
      <c r="E36" s="3" t="s">
        <v>46</v>
      </c>
      <c r="F36" s="5">
        <v>217504</v>
      </c>
      <c r="G36" s="5">
        <v>184878.4</v>
      </c>
      <c r="H36" s="5">
        <f t="shared" si="0"/>
        <v>32625.600000000006</v>
      </c>
      <c r="I36" s="18">
        <v>0.23300000000000001</v>
      </c>
      <c r="J36" s="36">
        <v>9</v>
      </c>
    </row>
    <row r="37" spans="2:10" ht="18" customHeight="1">
      <c r="B37" s="3" t="s">
        <v>41</v>
      </c>
      <c r="C37" s="3" t="s">
        <v>38</v>
      </c>
      <c r="D37" s="3" t="s">
        <v>39</v>
      </c>
      <c r="E37" s="3" t="s">
        <v>46</v>
      </c>
      <c r="F37" s="5">
        <v>128563.2</v>
      </c>
      <c r="G37" s="5">
        <v>119563.776</v>
      </c>
      <c r="H37" s="5">
        <f t="shared" si="0"/>
        <v>8999.4239999999991</v>
      </c>
      <c r="I37" s="18">
        <v>0.154</v>
      </c>
      <c r="J37" s="36">
        <v>3</v>
      </c>
    </row>
    <row r="38" spans="2:10" ht="18" customHeight="1">
      <c r="B38" s="3" t="s">
        <v>104</v>
      </c>
      <c r="C38" s="3" t="s">
        <v>99</v>
      </c>
      <c r="D38" s="3" t="s">
        <v>100</v>
      </c>
      <c r="E38" s="3" t="s">
        <v>45</v>
      </c>
      <c r="F38" s="5">
        <v>94936.320000000007</v>
      </c>
      <c r="G38" s="5">
        <v>77847.782399999996</v>
      </c>
      <c r="H38" s="5">
        <f t="shared" si="0"/>
        <v>17088.537600000011</v>
      </c>
      <c r="I38" s="18">
        <v>0.56399999999999995</v>
      </c>
      <c r="J38" s="36">
        <v>8</v>
      </c>
    </row>
    <row r="39" spans="2:10" ht="18" customHeight="1">
      <c r="B39" s="3" t="s">
        <v>104</v>
      </c>
      <c r="C39" s="3" t="s">
        <v>99</v>
      </c>
      <c r="D39" s="3" t="s">
        <v>100</v>
      </c>
      <c r="E39" s="3" t="s">
        <v>43</v>
      </c>
      <c r="F39" s="5">
        <v>90305.279999999999</v>
      </c>
      <c r="G39" s="5">
        <v>70438.118399999992</v>
      </c>
      <c r="H39" s="5">
        <f t="shared" si="0"/>
        <v>19867.161600000007</v>
      </c>
      <c r="I39" s="20">
        <v>0.26500000000000001</v>
      </c>
      <c r="J39" s="36">
        <v>2</v>
      </c>
    </row>
    <row r="40" spans="2:10" ht="18" customHeight="1">
      <c r="B40" s="3" t="s">
        <v>104</v>
      </c>
      <c r="C40" s="3" t="s">
        <v>99</v>
      </c>
      <c r="D40" s="3" t="s">
        <v>100</v>
      </c>
      <c r="E40" s="3" t="s">
        <v>45</v>
      </c>
      <c r="F40" s="5">
        <v>519480</v>
      </c>
      <c r="G40" s="5">
        <v>441558</v>
      </c>
      <c r="H40" s="5">
        <f t="shared" ref="H40:H71" si="1">F40-G40</f>
        <v>77922</v>
      </c>
      <c r="I40" s="18">
        <v>0.39800000000000002</v>
      </c>
      <c r="J40" s="36">
        <v>6</v>
      </c>
    </row>
    <row r="41" spans="2:10" ht="18" customHeight="1">
      <c r="B41" s="3" t="s">
        <v>104</v>
      </c>
      <c r="C41" s="3" t="s">
        <v>99</v>
      </c>
      <c r="D41" s="3" t="s">
        <v>100</v>
      </c>
      <c r="E41" s="3" t="s">
        <v>43</v>
      </c>
      <c r="F41" s="5">
        <v>91238.399999999994</v>
      </c>
      <c r="G41" s="5">
        <v>90326.015999999989</v>
      </c>
      <c r="H41" s="5">
        <f t="shared" si="1"/>
        <v>912.38400000000547</v>
      </c>
      <c r="I41" s="18">
        <v>0.315</v>
      </c>
      <c r="J41" s="36">
        <v>9</v>
      </c>
    </row>
    <row r="42" spans="2:10" ht="18" customHeight="1">
      <c r="B42" s="3" t="s">
        <v>104</v>
      </c>
      <c r="C42" s="3" t="s">
        <v>99</v>
      </c>
      <c r="D42" s="3" t="s">
        <v>102</v>
      </c>
      <c r="E42" s="3" t="s">
        <v>43</v>
      </c>
      <c r="F42" s="5">
        <v>92620.800000000003</v>
      </c>
      <c r="G42" s="5">
        <v>104661.504</v>
      </c>
      <c r="H42" s="5">
        <f t="shared" si="1"/>
        <v>-12040.703999999998</v>
      </c>
      <c r="I42" s="18">
        <v>0.255</v>
      </c>
      <c r="J42" s="36">
        <v>9</v>
      </c>
    </row>
    <row r="43" spans="2:10" ht="18" customHeight="1">
      <c r="B43" s="3" t="s">
        <v>104</v>
      </c>
      <c r="C43" s="3" t="s">
        <v>99</v>
      </c>
      <c r="D43" s="3" t="s">
        <v>102</v>
      </c>
      <c r="E43" s="3" t="s">
        <v>45</v>
      </c>
      <c r="F43" s="5">
        <v>69465.600000000006</v>
      </c>
      <c r="G43" s="5">
        <v>66686.975999999995</v>
      </c>
      <c r="H43" s="5">
        <f t="shared" si="1"/>
        <v>2778.6240000000107</v>
      </c>
      <c r="I43" s="18">
        <v>0.56399999999999995</v>
      </c>
      <c r="J43" s="36">
        <v>8</v>
      </c>
    </row>
    <row r="44" spans="2:10" ht="18" customHeight="1">
      <c r="B44" s="3" t="s">
        <v>104</v>
      </c>
      <c r="C44" s="3" t="s">
        <v>99</v>
      </c>
      <c r="D44" s="3" t="s">
        <v>102</v>
      </c>
      <c r="E44" s="3" t="s">
        <v>43</v>
      </c>
      <c r="F44" s="5">
        <v>154275.84</v>
      </c>
      <c r="G44" s="5">
        <v>143476.5312</v>
      </c>
      <c r="H44" s="5">
        <f t="shared" si="1"/>
        <v>10799.308799999999</v>
      </c>
      <c r="I44" s="18">
        <v>0.318</v>
      </c>
      <c r="J44" s="36">
        <v>4</v>
      </c>
    </row>
    <row r="45" spans="2:10" ht="18" customHeight="1">
      <c r="B45" s="3" t="s">
        <v>104</v>
      </c>
      <c r="C45" s="3" t="s">
        <v>99</v>
      </c>
      <c r="D45" s="3" t="s">
        <v>102</v>
      </c>
      <c r="E45" s="3" t="s">
        <v>45</v>
      </c>
      <c r="F45" s="5">
        <v>113923.584</v>
      </c>
      <c r="G45" s="5">
        <v>93417.338879999996</v>
      </c>
      <c r="H45" s="5">
        <f t="shared" si="1"/>
        <v>20506.245120000007</v>
      </c>
      <c r="I45" s="18">
        <v>0.187</v>
      </c>
      <c r="J45" s="36">
        <v>5</v>
      </c>
    </row>
    <row r="46" spans="2:10" ht="18" customHeight="1">
      <c r="B46" s="3" t="s">
        <v>104</v>
      </c>
      <c r="C46" s="3" t="s">
        <v>99</v>
      </c>
      <c r="D46" s="3" t="s">
        <v>101</v>
      </c>
      <c r="E46" s="3" t="s">
        <v>43</v>
      </c>
      <c r="F46" s="5">
        <v>94936.320000000007</v>
      </c>
      <c r="G46" s="5">
        <v>77847.782399999996</v>
      </c>
      <c r="H46" s="5">
        <f t="shared" si="1"/>
        <v>17088.537600000011</v>
      </c>
      <c r="I46" s="18">
        <v>0.13400000000000001</v>
      </c>
      <c r="J46" s="36">
        <v>4</v>
      </c>
    </row>
    <row r="47" spans="2:10" ht="18" customHeight="1">
      <c r="B47" s="3" t="s">
        <v>104</v>
      </c>
      <c r="C47" s="3" t="s">
        <v>99</v>
      </c>
      <c r="D47" s="3" t="s">
        <v>101</v>
      </c>
      <c r="E47" s="3" t="s">
        <v>45</v>
      </c>
      <c r="F47" s="5">
        <v>91463.039999999994</v>
      </c>
      <c r="G47" s="5">
        <v>72255.801599999992</v>
      </c>
      <c r="H47" s="5">
        <f t="shared" si="1"/>
        <v>19207.238400000002</v>
      </c>
      <c r="I47" s="18">
        <v>0.27600000000000002</v>
      </c>
      <c r="J47" s="36">
        <v>5</v>
      </c>
    </row>
    <row r="48" spans="2:10" ht="18" customHeight="1">
      <c r="B48" s="3" t="s">
        <v>104</v>
      </c>
      <c r="C48" s="3" t="s">
        <v>99</v>
      </c>
      <c r="D48" s="3" t="s">
        <v>101</v>
      </c>
      <c r="E48" s="3" t="s">
        <v>43</v>
      </c>
      <c r="F48" s="5">
        <v>1447185.6</v>
      </c>
      <c r="G48" s="5">
        <v>1287995.1840000001</v>
      </c>
      <c r="H48" s="5">
        <f t="shared" si="1"/>
        <v>159190.41599999997</v>
      </c>
      <c r="I48" s="18">
        <v>0.23300000000000001</v>
      </c>
      <c r="J48" s="36">
        <v>9</v>
      </c>
    </row>
    <row r="49" spans="2:10" ht="18" customHeight="1">
      <c r="B49" s="3" t="s">
        <v>104</v>
      </c>
      <c r="C49" s="3" t="s">
        <v>99</v>
      </c>
      <c r="D49" s="3" t="s">
        <v>101</v>
      </c>
      <c r="E49" s="3" t="s">
        <v>45</v>
      </c>
      <c r="F49" s="5">
        <v>154275.84</v>
      </c>
      <c r="G49" s="5">
        <v>143476.5312</v>
      </c>
      <c r="H49" s="5">
        <f t="shared" si="1"/>
        <v>10799.308799999999</v>
      </c>
      <c r="I49" s="18">
        <v>0.247</v>
      </c>
      <c r="J49" s="36">
        <v>8</v>
      </c>
    </row>
    <row r="50" spans="2:10" ht="18" customHeight="1">
      <c r="B50" s="3" t="s">
        <v>104</v>
      </c>
      <c r="C50" s="3" t="s">
        <v>99</v>
      </c>
      <c r="D50" s="3" t="s">
        <v>101</v>
      </c>
      <c r="E50" s="3" t="s">
        <v>43</v>
      </c>
      <c r="F50" s="5">
        <v>113923.584</v>
      </c>
      <c r="G50" s="5">
        <v>93417.338879999996</v>
      </c>
      <c r="H50" s="5">
        <f t="shared" si="1"/>
        <v>20506.245120000007</v>
      </c>
      <c r="I50" s="18">
        <v>0.35599999999999998</v>
      </c>
      <c r="J50" s="36">
        <v>2</v>
      </c>
    </row>
    <row r="51" spans="2:10" ht="18" customHeight="1">
      <c r="B51" s="3" t="s">
        <v>51</v>
      </c>
      <c r="C51" s="3" t="s">
        <v>47</v>
      </c>
      <c r="D51" s="3" t="s">
        <v>48</v>
      </c>
      <c r="E51" s="3" t="s">
        <v>46</v>
      </c>
      <c r="F51" s="5">
        <v>1205988</v>
      </c>
      <c r="G51" s="5">
        <v>1073329.32</v>
      </c>
      <c r="H51" s="5">
        <f t="shared" si="1"/>
        <v>132658.67999999993</v>
      </c>
      <c r="I51" s="18">
        <v>0.432</v>
      </c>
      <c r="J51" s="36">
        <v>10</v>
      </c>
    </row>
    <row r="52" spans="2:10" ht="18" customHeight="1">
      <c r="B52" s="3" t="s">
        <v>51</v>
      </c>
      <c r="C52" s="3" t="s">
        <v>47</v>
      </c>
      <c r="D52" s="3" t="s">
        <v>48</v>
      </c>
      <c r="E52" s="3" t="s">
        <v>46</v>
      </c>
      <c r="F52" s="5">
        <f>128563.2+200000</f>
        <v>328563.20000000001</v>
      </c>
      <c r="G52" s="5">
        <v>305563.77600000001</v>
      </c>
      <c r="H52" s="5">
        <f t="shared" si="1"/>
        <v>22999.423999999999</v>
      </c>
      <c r="I52" s="20">
        <v>0.39800000000000002</v>
      </c>
      <c r="J52" s="36">
        <v>3</v>
      </c>
    </row>
    <row r="53" spans="2:10" ht="18" customHeight="1">
      <c r="B53" s="3" t="s">
        <v>44</v>
      </c>
      <c r="C53" s="3" t="s">
        <v>47</v>
      </c>
      <c r="D53" s="3" t="s">
        <v>48</v>
      </c>
      <c r="E53" s="3" t="s">
        <v>40</v>
      </c>
      <c r="F53" s="5">
        <v>71676</v>
      </c>
      <c r="G53" s="5">
        <v>70959.240000000005</v>
      </c>
      <c r="H53" s="5">
        <f t="shared" si="1"/>
        <v>716.75999999999476</v>
      </c>
      <c r="I53" s="18">
        <v>0.53300000000000003</v>
      </c>
      <c r="J53" s="36">
        <v>1</v>
      </c>
    </row>
    <row r="54" spans="2:10" ht="18" customHeight="1">
      <c r="B54" s="3" t="s">
        <v>44</v>
      </c>
      <c r="C54" s="3" t="s">
        <v>47</v>
      </c>
      <c r="D54" s="3" t="s">
        <v>48</v>
      </c>
      <c r="E54" s="3" t="s">
        <v>45</v>
      </c>
      <c r="F54" s="5">
        <v>51480</v>
      </c>
      <c r="G54" s="5">
        <v>58172.4</v>
      </c>
      <c r="H54" s="5">
        <f t="shared" si="1"/>
        <v>-6692.4000000000015</v>
      </c>
      <c r="I54" s="20">
        <v>0.26500000000000001</v>
      </c>
      <c r="J54" s="36">
        <v>9</v>
      </c>
    </row>
    <row r="55" spans="2:10" ht="18" customHeight="1">
      <c r="B55" s="3" t="s">
        <v>44</v>
      </c>
      <c r="C55" s="3" t="s">
        <v>47</v>
      </c>
      <c r="D55" s="3" t="s">
        <v>48</v>
      </c>
      <c r="E55" s="3" t="s">
        <v>45</v>
      </c>
      <c r="F55" s="5">
        <v>39600</v>
      </c>
      <c r="G55" s="5">
        <v>38016</v>
      </c>
      <c r="H55" s="5">
        <f t="shared" si="1"/>
        <v>1584</v>
      </c>
      <c r="I55" s="18">
        <v>0.56399999999999995</v>
      </c>
      <c r="J55" s="36">
        <v>2</v>
      </c>
    </row>
    <row r="56" spans="2:10" ht="18" customHeight="1">
      <c r="B56" s="3" t="s">
        <v>44</v>
      </c>
      <c r="C56" s="3" t="s">
        <v>47</v>
      </c>
      <c r="D56" s="3" t="s">
        <v>48</v>
      </c>
      <c r="E56" s="3" t="s">
        <v>43</v>
      </c>
      <c r="F56" s="5">
        <v>79113.600000000006</v>
      </c>
      <c r="G56" s="5">
        <v>64873.152000000002</v>
      </c>
      <c r="H56" s="5">
        <f t="shared" si="1"/>
        <v>14240.448000000004</v>
      </c>
      <c r="I56" s="18">
        <v>0.27600000000000002</v>
      </c>
      <c r="J56" s="36">
        <v>0</v>
      </c>
    </row>
    <row r="57" spans="2:10" ht="18" customHeight="1">
      <c r="B57" s="3" t="s">
        <v>44</v>
      </c>
      <c r="C57" s="3" t="s">
        <v>47</v>
      </c>
      <c r="D57" s="3" t="s">
        <v>48</v>
      </c>
      <c r="E57" s="3" t="s">
        <v>43</v>
      </c>
      <c r="F57" s="5">
        <v>79113.600000000006</v>
      </c>
      <c r="G57" s="5">
        <v>64873.152000000002</v>
      </c>
      <c r="H57" s="5">
        <f t="shared" si="1"/>
        <v>14240.448000000004</v>
      </c>
      <c r="I57" s="18">
        <v>0.54400000000000004</v>
      </c>
      <c r="J57" s="36">
        <v>6</v>
      </c>
    </row>
    <row r="58" spans="2:10" ht="18" customHeight="1">
      <c r="B58" s="3" t="s">
        <v>44</v>
      </c>
      <c r="C58" s="3" t="s">
        <v>47</v>
      </c>
      <c r="D58" s="3" t="s">
        <v>48</v>
      </c>
      <c r="E58" s="3" t="s">
        <v>43</v>
      </c>
      <c r="F58" s="5">
        <v>57888</v>
      </c>
      <c r="G58" s="5">
        <v>55572.480000000003</v>
      </c>
      <c r="H58" s="5">
        <f t="shared" si="1"/>
        <v>2315.5199999999968</v>
      </c>
      <c r="I58" s="18">
        <v>0.315</v>
      </c>
      <c r="J58" s="36">
        <v>5</v>
      </c>
    </row>
    <row r="59" spans="2:10" ht="18" customHeight="1">
      <c r="B59" s="3" t="s">
        <v>44</v>
      </c>
      <c r="C59" s="3" t="s">
        <v>47</v>
      </c>
      <c r="D59" s="3" t="s">
        <v>48</v>
      </c>
      <c r="E59" s="3" t="s">
        <v>43</v>
      </c>
      <c r="F59" s="5">
        <v>57888</v>
      </c>
      <c r="G59" s="5">
        <v>55572.480000000003</v>
      </c>
      <c r="H59" s="5">
        <f t="shared" si="1"/>
        <v>2315.5199999999968</v>
      </c>
      <c r="I59" s="18">
        <v>0.187</v>
      </c>
      <c r="J59" s="36">
        <v>3</v>
      </c>
    </row>
    <row r="60" spans="2:10" ht="18" customHeight="1">
      <c r="B60" s="3" t="s">
        <v>44</v>
      </c>
      <c r="C60" s="3" t="s">
        <v>38</v>
      </c>
      <c r="D60" s="3" t="s">
        <v>42</v>
      </c>
      <c r="E60" s="3" t="s">
        <v>45</v>
      </c>
      <c r="F60" s="5">
        <v>52800</v>
      </c>
      <c r="G60" s="5">
        <v>59664</v>
      </c>
      <c r="H60" s="5">
        <f t="shared" si="1"/>
        <v>-6864</v>
      </c>
      <c r="I60" s="18">
        <v>0.255</v>
      </c>
      <c r="J60" s="36">
        <v>8</v>
      </c>
    </row>
    <row r="61" spans="2:10" ht="18" customHeight="1">
      <c r="B61" s="3" t="s">
        <v>44</v>
      </c>
      <c r="C61" s="3" t="s">
        <v>38</v>
      </c>
      <c r="D61" s="3" t="s">
        <v>42</v>
      </c>
      <c r="E61" s="3" t="s">
        <v>45</v>
      </c>
      <c r="F61" s="5">
        <v>52140</v>
      </c>
      <c r="G61" s="5">
        <v>41190.6</v>
      </c>
      <c r="H61" s="5">
        <f t="shared" si="1"/>
        <v>10949.400000000001</v>
      </c>
      <c r="I61" s="18">
        <v>0.35599999999999998</v>
      </c>
      <c r="J61" s="36">
        <v>5</v>
      </c>
    </row>
    <row r="62" spans="2:10" ht="18" customHeight="1">
      <c r="B62" s="3" t="s">
        <v>44</v>
      </c>
      <c r="C62" s="3" t="s">
        <v>38</v>
      </c>
      <c r="D62" s="3" t="s">
        <v>42</v>
      </c>
      <c r="E62" s="3" t="s">
        <v>45</v>
      </c>
      <c r="F62" s="5">
        <v>52140</v>
      </c>
      <c r="G62" s="5">
        <v>41190.6</v>
      </c>
      <c r="H62" s="5">
        <f t="shared" si="1"/>
        <v>10949.400000000001</v>
      </c>
      <c r="I62" s="18">
        <v>0.27600000000000002</v>
      </c>
      <c r="J62" s="36">
        <v>6</v>
      </c>
    </row>
    <row r="63" spans="2:10" ht="18" customHeight="1">
      <c r="B63" s="3" t="s">
        <v>44</v>
      </c>
      <c r="C63" s="3" t="s">
        <v>38</v>
      </c>
      <c r="D63" s="3" t="s">
        <v>42</v>
      </c>
      <c r="E63" s="3" t="s">
        <v>43</v>
      </c>
      <c r="F63" s="5">
        <v>77184</v>
      </c>
      <c r="G63" s="5">
        <v>68693.759999999995</v>
      </c>
      <c r="H63" s="5">
        <f t="shared" si="1"/>
        <v>8490.2400000000052</v>
      </c>
      <c r="I63" s="18">
        <v>0.255</v>
      </c>
      <c r="J63" s="36">
        <v>5</v>
      </c>
    </row>
    <row r="64" spans="2:10" ht="18" customHeight="1">
      <c r="B64" s="3" t="s">
        <v>44</v>
      </c>
      <c r="C64" s="3" t="s">
        <v>38</v>
      </c>
      <c r="D64" s="3" t="s">
        <v>42</v>
      </c>
      <c r="E64" s="3" t="s">
        <v>43</v>
      </c>
      <c r="F64" s="5">
        <v>77184</v>
      </c>
      <c r="G64" s="5">
        <v>87217.919999999998</v>
      </c>
      <c r="H64" s="5">
        <f t="shared" si="1"/>
        <v>-10033.919999999998</v>
      </c>
      <c r="I64" s="18">
        <v>0.56399999999999995</v>
      </c>
      <c r="J64" s="36">
        <v>5</v>
      </c>
    </row>
    <row r="65" spans="2:10" ht="18" customHeight="1">
      <c r="B65" s="3" t="s">
        <v>44</v>
      </c>
      <c r="C65" s="3" t="s">
        <v>38</v>
      </c>
      <c r="D65" s="3" t="s">
        <v>42</v>
      </c>
      <c r="E65" s="3" t="s">
        <v>43</v>
      </c>
      <c r="F65" s="5">
        <v>76219.199999999997</v>
      </c>
      <c r="G65" s="5">
        <v>60213.167999999998</v>
      </c>
      <c r="H65" s="5">
        <f t="shared" si="1"/>
        <v>16006.031999999999</v>
      </c>
      <c r="I65" s="18">
        <v>0.54400000000000004</v>
      </c>
      <c r="J65" s="36">
        <v>1</v>
      </c>
    </row>
    <row r="66" spans="2:10" ht="18" customHeight="1">
      <c r="B66" s="3" t="s">
        <v>44</v>
      </c>
      <c r="C66" s="3" t="s">
        <v>38</v>
      </c>
      <c r="D66" s="3" t="s">
        <v>42</v>
      </c>
      <c r="E66" s="3" t="s">
        <v>43</v>
      </c>
      <c r="F66" s="5">
        <v>75254.399999999994</v>
      </c>
      <c r="G66" s="5">
        <v>58698.432000000001</v>
      </c>
      <c r="H66" s="5">
        <f t="shared" si="1"/>
        <v>16555.967999999993</v>
      </c>
      <c r="I66" s="18">
        <v>0.255</v>
      </c>
      <c r="J66" s="36">
        <v>9</v>
      </c>
    </row>
    <row r="67" spans="2:10" ht="18" customHeight="1">
      <c r="B67" s="3" t="s">
        <v>44</v>
      </c>
      <c r="C67" s="3" t="s">
        <v>47</v>
      </c>
      <c r="D67" s="3" t="s">
        <v>49</v>
      </c>
      <c r="E67" s="3" t="s">
        <v>45</v>
      </c>
      <c r="F67" s="5">
        <v>52800</v>
      </c>
      <c r="G67" s="5">
        <v>46992</v>
      </c>
      <c r="H67" s="5">
        <f t="shared" si="1"/>
        <v>5808</v>
      </c>
      <c r="I67" s="18">
        <v>0.187</v>
      </c>
      <c r="J67" s="36">
        <v>9</v>
      </c>
    </row>
    <row r="68" spans="2:10" ht="18" customHeight="1">
      <c r="B68" s="3" t="s">
        <v>44</v>
      </c>
      <c r="C68" s="3" t="s">
        <v>47</v>
      </c>
      <c r="D68" s="3" t="s">
        <v>49</v>
      </c>
      <c r="E68" s="3" t="s">
        <v>43</v>
      </c>
      <c r="F68" s="5">
        <v>76219.199999999997</v>
      </c>
      <c r="G68" s="5">
        <v>60213.167999999998</v>
      </c>
      <c r="H68" s="5">
        <f t="shared" si="1"/>
        <v>16006.031999999999</v>
      </c>
      <c r="I68" s="18">
        <v>0.26500000000000001</v>
      </c>
      <c r="J68" s="36">
        <v>7</v>
      </c>
    </row>
    <row r="69" spans="2:10" ht="18" customHeight="1">
      <c r="B69" s="3" t="s">
        <v>44</v>
      </c>
      <c r="C69" s="3" t="s">
        <v>47</v>
      </c>
      <c r="D69" s="3" t="s">
        <v>49</v>
      </c>
      <c r="E69" s="3" t="s">
        <v>43</v>
      </c>
      <c r="F69" s="5">
        <v>75254.399999999994</v>
      </c>
      <c r="G69" s="5">
        <v>58698.432000000001</v>
      </c>
      <c r="H69" s="5">
        <f t="shared" si="1"/>
        <v>16555.967999999993</v>
      </c>
      <c r="I69" s="18">
        <v>0.35599999999999998</v>
      </c>
      <c r="J69" s="36">
        <v>5</v>
      </c>
    </row>
    <row r="70" spans="2:10" ht="18" customHeight="1">
      <c r="B70" s="3" t="s">
        <v>44</v>
      </c>
      <c r="C70" s="3" t="s">
        <v>47</v>
      </c>
      <c r="D70" s="3" t="s">
        <v>49</v>
      </c>
      <c r="E70" s="3" t="s">
        <v>46</v>
      </c>
      <c r="F70" s="5">
        <v>296700</v>
      </c>
      <c r="G70" s="5">
        <v>216591</v>
      </c>
      <c r="H70" s="5">
        <f t="shared" si="1"/>
        <v>80109</v>
      </c>
      <c r="I70" s="18">
        <v>0.23300000000000001</v>
      </c>
      <c r="J70" s="36">
        <v>1</v>
      </c>
    </row>
    <row r="71" spans="2:10" ht="18" customHeight="1">
      <c r="B71" s="3" t="s">
        <v>44</v>
      </c>
      <c r="C71" s="3" t="s">
        <v>38</v>
      </c>
      <c r="D71" s="3" t="s">
        <v>39</v>
      </c>
      <c r="E71" s="3" t="s">
        <v>45</v>
      </c>
      <c r="F71" s="5">
        <v>54120</v>
      </c>
      <c r="G71" s="5">
        <v>44378.400000000001</v>
      </c>
      <c r="H71" s="5">
        <f t="shared" si="1"/>
        <v>9741.5999999999985</v>
      </c>
      <c r="I71" s="18">
        <v>0.315</v>
      </c>
      <c r="J71" s="36">
        <v>8</v>
      </c>
    </row>
    <row r="72" spans="2:10" ht="18" customHeight="1">
      <c r="B72" s="3" t="s">
        <v>44</v>
      </c>
      <c r="C72" s="3" t="s">
        <v>38</v>
      </c>
      <c r="D72" s="3" t="s">
        <v>39</v>
      </c>
      <c r="E72" s="3" t="s">
        <v>45</v>
      </c>
      <c r="F72" s="5">
        <v>54120</v>
      </c>
      <c r="G72" s="5">
        <v>44378.400000000001</v>
      </c>
      <c r="H72" s="5">
        <f t="shared" ref="H72:H75" si="2">F72-G72</f>
        <v>9741.5999999999985</v>
      </c>
      <c r="I72" s="18">
        <v>0.56399999999999995</v>
      </c>
      <c r="J72" s="36">
        <v>3</v>
      </c>
    </row>
    <row r="73" spans="2:10" ht="18" customHeight="1">
      <c r="B73" s="3" t="s">
        <v>44</v>
      </c>
      <c r="C73" s="3" t="s">
        <v>38</v>
      </c>
      <c r="D73" s="3" t="s">
        <v>39</v>
      </c>
      <c r="E73" s="3" t="s">
        <v>45</v>
      </c>
      <c r="F73" s="5">
        <v>51480</v>
      </c>
      <c r="G73" s="5">
        <v>40154.400000000001</v>
      </c>
      <c r="H73" s="5">
        <f t="shared" si="2"/>
        <v>11325.599999999999</v>
      </c>
      <c r="I73" s="18">
        <v>0.255</v>
      </c>
      <c r="J73" s="36">
        <v>2</v>
      </c>
    </row>
    <row r="74" spans="2:10" ht="18" customHeight="1">
      <c r="B74" s="3" t="s">
        <v>44</v>
      </c>
      <c r="C74" s="3" t="s">
        <v>38</v>
      </c>
      <c r="D74" s="3" t="s">
        <v>39</v>
      </c>
      <c r="E74" s="3" t="s">
        <v>45</v>
      </c>
      <c r="F74" s="5">
        <v>39600</v>
      </c>
      <c r="G74" s="5">
        <v>38016</v>
      </c>
      <c r="H74" s="5">
        <f t="shared" si="2"/>
        <v>1584</v>
      </c>
      <c r="I74" s="18">
        <v>0.54400000000000004</v>
      </c>
      <c r="J74" s="36">
        <v>8</v>
      </c>
    </row>
    <row r="75" spans="2:10" ht="18" customHeight="1">
      <c r="B75" s="3" t="s">
        <v>44</v>
      </c>
      <c r="C75" s="3" t="s">
        <v>38</v>
      </c>
      <c r="D75" s="3" t="s">
        <v>39</v>
      </c>
      <c r="E75" s="3" t="s">
        <v>43</v>
      </c>
      <c r="F75" s="5">
        <v>79113.600000000006</v>
      </c>
      <c r="G75" s="5">
        <v>64873.152000000002</v>
      </c>
      <c r="H75" s="5">
        <f t="shared" si="2"/>
        <v>14240.448000000004</v>
      </c>
      <c r="I75" s="18">
        <v>0.255</v>
      </c>
      <c r="J75" s="36">
        <v>9</v>
      </c>
    </row>
    <row r="76" spans="2:10" s="92" customFormat="1" ht="18" customHeight="1">
      <c r="F76" s="93"/>
    </row>
    <row r="77" spans="2:10" ht="18" customHeight="1"/>
    <row r="78" spans="2:10" ht="18" customHeight="1"/>
    <row r="79" spans="2:10" ht="18" customHeight="1"/>
    <row r="80" spans="2:10" ht="18" customHeight="1"/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J172"/>
  <sheetViews>
    <sheetView showGridLines="0" workbookViewId="0"/>
  </sheetViews>
  <sheetFormatPr defaultRowHeight="18"/>
  <cols>
    <col min="2" max="5" width="13.5703125" customWidth="1"/>
    <col min="6" max="7" width="15.28515625" style="33" customWidth="1"/>
    <col min="8" max="8" width="15.28515625" customWidth="1"/>
    <col min="9" max="10" width="13.5703125" customWidth="1"/>
  </cols>
  <sheetData>
    <row r="1" spans="1:2" ht="30">
      <c r="A1" s="2" t="s">
        <v>24</v>
      </c>
    </row>
    <row r="2" spans="1:2" ht="30">
      <c r="A2" s="2"/>
    </row>
    <row r="3" spans="1:2" ht="30">
      <c r="A3" s="2"/>
      <c r="B3" s="101" t="s">
        <v>9</v>
      </c>
    </row>
    <row r="4" spans="1:2" ht="30">
      <c r="A4" s="2"/>
    </row>
    <row r="5" spans="1:2" ht="30">
      <c r="A5" s="2"/>
    </row>
    <row r="6" spans="1:2" ht="30">
      <c r="A6" s="2"/>
    </row>
    <row r="7" spans="1:2" ht="30">
      <c r="A7" s="2"/>
    </row>
    <row r="8" spans="1:2" ht="30">
      <c r="A8" s="2"/>
    </row>
    <row r="9" spans="1:2" ht="30">
      <c r="A9" s="2"/>
    </row>
    <row r="10" spans="1:2" ht="30">
      <c r="A10" s="2"/>
    </row>
    <row r="11" spans="1:2" ht="30">
      <c r="A11" s="2"/>
    </row>
    <row r="12" spans="1:2" ht="30">
      <c r="A12" s="2"/>
    </row>
    <row r="13" spans="1:2" ht="30">
      <c r="A13" s="2"/>
    </row>
    <row r="14" spans="1:2" ht="30">
      <c r="A14" s="2"/>
    </row>
    <row r="15" spans="1:2" ht="30">
      <c r="A15" s="2"/>
    </row>
    <row r="16" spans="1:2" ht="30">
      <c r="A16" s="2"/>
    </row>
    <row r="17" spans="1:9" ht="30">
      <c r="A17" s="2"/>
    </row>
    <row r="18" spans="1:9" ht="30">
      <c r="A18" s="2"/>
    </row>
    <row r="19" spans="1:9" ht="30">
      <c r="A19" s="2"/>
    </row>
    <row r="20" spans="1:9" ht="30">
      <c r="A20" s="2"/>
    </row>
    <row r="21" spans="1:9" ht="30">
      <c r="A21" s="2"/>
    </row>
    <row r="22" spans="1:9" ht="30">
      <c r="A22" s="2"/>
    </row>
    <row r="23" spans="1:9" ht="30">
      <c r="A23" s="2"/>
    </row>
    <row r="24" spans="1:9" ht="30">
      <c r="A24" s="2"/>
    </row>
    <row r="25" spans="1:9" ht="30">
      <c r="A25" s="2"/>
    </row>
    <row r="26" spans="1:9" ht="30">
      <c r="A26" s="2"/>
    </row>
    <row r="27" spans="1:9" ht="30">
      <c r="A27" s="2"/>
    </row>
    <row r="28" spans="1:9" ht="30">
      <c r="A28" s="2"/>
    </row>
    <row r="29" spans="1:9" ht="30">
      <c r="A29" s="2"/>
    </row>
    <row r="30" spans="1:9" ht="30">
      <c r="A30" s="2"/>
    </row>
    <row r="32" spans="1:9">
      <c r="B32" s="3"/>
      <c r="C32" s="3"/>
      <c r="D32" s="3"/>
      <c r="E32" s="3"/>
      <c r="F32" s="97"/>
      <c r="H32" s="3"/>
      <c r="I32" s="17"/>
    </row>
    <row r="33" spans="2:10">
      <c r="B33" s="7" t="s">
        <v>28</v>
      </c>
      <c r="C33" s="8"/>
      <c r="D33" s="8"/>
      <c r="E33" s="8"/>
      <c r="F33" s="98"/>
      <c r="G33" s="98"/>
      <c r="H33" s="9"/>
      <c r="I33" s="8"/>
      <c r="J33" s="10"/>
    </row>
    <row r="34" spans="2:10">
      <c r="B34" s="11" t="s">
        <v>29</v>
      </c>
      <c r="C34" s="12"/>
      <c r="D34" s="12"/>
      <c r="E34" s="12"/>
      <c r="F34" s="99"/>
      <c r="G34" s="99"/>
      <c r="H34" s="13"/>
      <c r="I34" s="12"/>
      <c r="J34" s="14"/>
    </row>
    <row r="35" spans="2:10" hidden="1">
      <c r="B35" s="21"/>
      <c r="C35" s="19"/>
      <c r="D35" s="19"/>
      <c r="E35" s="19"/>
      <c r="F35" s="100"/>
      <c r="G35" s="100"/>
      <c r="H35" s="22"/>
      <c r="I35" s="19"/>
    </row>
    <row r="36" spans="2:10" ht="36.75" thickBot="1">
      <c r="B36" s="16" t="s">
        <v>33</v>
      </c>
      <c r="C36" s="16" t="s">
        <v>30</v>
      </c>
      <c r="D36" s="16" t="s">
        <v>31</v>
      </c>
      <c r="E36" s="16" t="s">
        <v>32</v>
      </c>
      <c r="F36" s="96" t="s">
        <v>34</v>
      </c>
      <c r="G36" s="96" t="s">
        <v>35</v>
      </c>
      <c r="H36" s="94" t="s">
        <v>36</v>
      </c>
      <c r="I36" s="35" t="s">
        <v>37</v>
      </c>
      <c r="J36" s="35" t="s">
        <v>98</v>
      </c>
    </row>
    <row r="37" spans="2:10" ht="18" customHeight="1">
      <c r="B37" s="3" t="s">
        <v>103</v>
      </c>
      <c r="C37" s="3" t="s">
        <v>99</v>
      </c>
      <c r="D37" s="3" t="s">
        <v>100</v>
      </c>
      <c r="E37" s="3" t="s">
        <v>46</v>
      </c>
      <c r="F37" s="97">
        <v>47520</v>
      </c>
      <c r="G37" s="97">
        <v>45619.199999999997</v>
      </c>
      <c r="H37" s="5">
        <f t="shared" ref="H37:H68" si="0">F37-G37</f>
        <v>1900.8000000000029</v>
      </c>
      <c r="I37" s="18">
        <v>0.247</v>
      </c>
      <c r="J37" s="36">
        <v>6</v>
      </c>
    </row>
    <row r="38" spans="2:10" ht="18" customHeight="1">
      <c r="B38" s="3" t="s">
        <v>103</v>
      </c>
      <c r="C38" s="3" t="s">
        <v>99</v>
      </c>
      <c r="D38" s="3" t="s">
        <v>100</v>
      </c>
      <c r="E38" s="3" t="s">
        <v>40</v>
      </c>
      <c r="F38" s="97">
        <v>91463.039999999994</v>
      </c>
      <c r="G38" s="97">
        <v>72255.801599999992</v>
      </c>
      <c r="H38" s="5">
        <f t="shared" si="0"/>
        <v>19207.238400000002</v>
      </c>
      <c r="I38" s="18">
        <v>0.35599999999999998</v>
      </c>
      <c r="J38" s="36">
        <v>8</v>
      </c>
    </row>
    <row r="39" spans="2:10" ht="18" customHeight="1">
      <c r="B39" s="3" t="s">
        <v>103</v>
      </c>
      <c r="C39" s="3" t="s">
        <v>99</v>
      </c>
      <c r="D39" s="3" t="s">
        <v>100</v>
      </c>
      <c r="E39" s="3" t="s">
        <v>46</v>
      </c>
      <c r="F39" s="97">
        <v>356040</v>
      </c>
      <c r="G39" s="97">
        <v>259909.2</v>
      </c>
      <c r="H39" s="5">
        <f t="shared" si="0"/>
        <v>96130.799999999988</v>
      </c>
      <c r="I39" s="18">
        <v>0.255</v>
      </c>
      <c r="J39" s="36">
        <v>2</v>
      </c>
    </row>
    <row r="40" spans="2:10" ht="18" customHeight="1">
      <c r="B40" s="3" t="s">
        <v>103</v>
      </c>
      <c r="C40" s="3" t="s">
        <v>99</v>
      </c>
      <c r="D40" s="3" t="s">
        <v>100</v>
      </c>
      <c r="E40" s="3" t="s">
        <v>40</v>
      </c>
      <c r="F40" s="97">
        <v>154275.84</v>
      </c>
      <c r="G40" s="97">
        <v>143476.5312</v>
      </c>
      <c r="H40" s="5">
        <f t="shared" si="0"/>
        <v>10799.308799999999</v>
      </c>
      <c r="I40" s="18">
        <v>0.65</v>
      </c>
      <c r="J40" s="36">
        <v>9</v>
      </c>
    </row>
    <row r="41" spans="2:10" ht="18" customHeight="1">
      <c r="B41" s="3" t="s">
        <v>103</v>
      </c>
      <c r="C41" s="3" t="s">
        <v>99</v>
      </c>
      <c r="D41" s="3" t="s">
        <v>100</v>
      </c>
      <c r="E41" s="3" t="s">
        <v>46</v>
      </c>
      <c r="F41" s="97">
        <v>113923.584</v>
      </c>
      <c r="G41" s="97">
        <v>93417.338879999996</v>
      </c>
      <c r="H41" s="5">
        <f t="shared" si="0"/>
        <v>20506.245120000007</v>
      </c>
      <c r="I41" s="18">
        <v>0.255</v>
      </c>
      <c r="J41" s="36">
        <v>6</v>
      </c>
    </row>
    <row r="42" spans="2:10" ht="18" customHeight="1">
      <c r="B42" s="3" t="s">
        <v>103</v>
      </c>
      <c r="C42" s="3" t="s">
        <v>99</v>
      </c>
      <c r="D42" s="3" t="s">
        <v>102</v>
      </c>
      <c r="E42" s="3" t="s">
        <v>40</v>
      </c>
      <c r="F42" s="97">
        <v>94936.320000000007</v>
      </c>
      <c r="G42" s="97">
        <v>77847.782399999996</v>
      </c>
      <c r="H42" s="5">
        <f t="shared" si="0"/>
        <v>17088.537600000011</v>
      </c>
      <c r="I42" s="18">
        <v>0.315</v>
      </c>
      <c r="J42" s="36">
        <v>9</v>
      </c>
    </row>
    <row r="43" spans="2:10" ht="18" customHeight="1">
      <c r="B43" s="3" t="s">
        <v>103</v>
      </c>
      <c r="C43" s="3" t="s">
        <v>99</v>
      </c>
      <c r="D43" s="3" t="s">
        <v>102</v>
      </c>
      <c r="E43" s="3" t="s">
        <v>46</v>
      </c>
      <c r="F43" s="97">
        <v>90305.279999999999</v>
      </c>
      <c r="G43" s="97">
        <v>70438.118399999992</v>
      </c>
      <c r="H43" s="5">
        <f t="shared" si="0"/>
        <v>19867.161600000007</v>
      </c>
      <c r="I43" s="18">
        <v>0.255</v>
      </c>
      <c r="J43" s="36">
        <v>6</v>
      </c>
    </row>
    <row r="44" spans="2:10" ht="18" customHeight="1">
      <c r="B44" s="3" t="s">
        <v>103</v>
      </c>
      <c r="C44" s="3" t="s">
        <v>99</v>
      </c>
      <c r="D44" s="3" t="s">
        <v>102</v>
      </c>
      <c r="E44" s="3" t="s">
        <v>40</v>
      </c>
      <c r="F44" s="97">
        <v>394275.84000000003</v>
      </c>
      <c r="G44" s="97">
        <v>366676.53120000003</v>
      </c>
      <c r="H44" s="5">
        <f t="shared" si="0"/>
        <v>27599.308799999999</v>
      </c>
      <c r="I44" s="18">
        <v>0.154</v>
      </c>
      <c r="J44" s="36">
        <v>0</v>
      </c>
    </row>
    <row r="45" spans="2:10" ht="18" customHeight="1">
      <c r="B45" s="3" t="s">
        <v>103</v>
      </c>
      <c r="C45" s="3" t="s">
        <v>99</v>
      </c>
      <c r="D45" s="3" t="s">
        <v>102</v>
      </c>
      <c r="E45" s="3" t="s">
        <v>46</v>
      </c>
      <c r="F45" s="97">
        <v>116121.60000000001</v>
      </c>
      <c r="G45" s="97">
        <v>84768.767999999996</v>
      </c>
      <c r="H45" s="5">
        <f t="shared" si="0"/>
        <v>31352.832000000009</v>
      </c>
      <c r="I45" s="18">
        <v>0.13400000000000001</v>
      </c>
      <c r="J45" s="36">
        <v>3</v>
      </c>
    </row>
    <row r="46" spans="2:10" ht="18" customHeight="1">
      <c r="B46" s="3" t="s">
        <v>103</v>
      </c>
      <c r="C46" s="3" t="s">
        <v>99</v>
      </c>
      <c r="D46" s="3" t="s">
        <v>101</v>
      </c>
      <c r="E46" s="3" t="s">
        <v>46</v>
      </c>
      <c r="F46" s="97">
        <v>92620.800000000003</v>
      </c>
      <c r="G46" s="97">
        <v>82432.511999999988</v>
      </c>
      <c r="H46" s="5">
        <f t="shared" si="0"/>
        <v>10188.288000000015</v>
      </c>
      <c r="I46" s="18">
        <v>0.187</v>
      </c>
      <c r="J46" s="36">
        <v>3</v>
      </c>
    </row>
    <row r="47" spans="2:10" ht="18" customHeight="1">
      <c r="B47" s="3" t="s">
        <v>103</v>
      </c>
      <c r="C47" s="3" t="s">
        <v>99</v>
      </c>
      <c r="D47" s="3" t="s">
        <v>101</v>
      </c>
      <c r="E47" s="3" t="s">
        <v>40</v>
      </c>
      <c r="F47" s="97">
        <v>69465.600000000006</v>
      </c>
      <c r="G47" s="97">
        <v>66686.975999999995</v>
      </c>
      <c r="H47" s="5">
        <f t="shared" si="0"/>
        <v>2778.6240000000107</v>
      </c>
      <c r="I47" s="18">
        <v>0.54400000000000004</v>
      </c>
      <c r="J47" s="36">
        <v>9</v>
      </c>
    </row>
    <row r="48" spans="2:10" ht="18" customHeight="1">
      <c r="B48" s="3" t="s">
        <v>103</v>
      </c>
      <c r="C48" s="3" t="s">
        <v>99</v>
      </c>
      <c r="D48" s="3" t="s">
        <v>101</v>
      </c>
      <c r="E48" s="3" t="s">
        <v>46</v>
      </c>
      <c r="F48" s="97">
        <v>261004.79999999999</v>
      </c>
      <c r="G48" s="97">
        <v>221854.07999999999</v>
      </c>
      <c r="H48" s="5">
        <f t="shared" si="0"/>
        <v>39150.720000000001</v>
      </c>
      <c r="I48" s="18">
        <v>0.23300000000000001</v>
      </c>
      <c r="J48" s="36">
        <v>6</v>
      </c>
    </row>
    <row r="49" spans="2:10" ht="18" customHeight="1">
      <c r="B49" s="3" t="s">
        <v>103</v>
      </c>
      <c r="C49" s="3" t="s">
        <v>99</v>
      </c>
      <c r="D49" s="3" t="s">
        <v>101</v>
      </c>
      <c r="E49" s="3" t="s">
        <v>40</v>
      </c>
      <c r="F49" s="97">
        <v>57024</v>
      </c>
      <c r="G49" s="97">
        <v>54743.040000000001</v>
      </c>
      <c r="H49" s="5">
        <f t="shared" si="0"/>
        <v>2280.9599999999991</v>
      </c>
      <c r="I49" s="18">
        <v>0.56399999999999995</v>
      </c>
      <c r="J49" s="36">
        <v>8</v>
      </c>
    </row>
    <row r="50" spans="2:10" ht="18" customHeight="1">
      <c r="B50" s="3" t="s">
        <v>41</v>
      </c>
      <c r="C50" s="3" t="s">
        <v>47</v>
      </c>
      <c r="D50" s="3" t="s">
        <v>48</v>
      </c>
      <c r="E50" s="3" t="s">
        <v>40</v>
      </c>
      <c r="F50" s="97">
        <v>181988</v>
      </c>
      <c r="G50" s="97">
        <v>205646.44</v>
      </c>
      <c r="H50" s="5">
        <f t="shared" si="0"/>
        <v>-23658.440000000002</v>
      </c>
      <c r="I50" s="18">
        <v>0.432</v>
      </c>
      <c r="J50" s="36">
        <v>2</v>
      </c>
    </row>
    <row r="51" spans="2:10" ht="18" customHeight="1">
      <c r="B51" s="3" t="s">
        <v>41</v>
      </c>
      <c r="C51" s="3" t="s">
        <v>47</v>
      </c>
      <c r="D51" s="3" t="s">
        <v>48</v>
      </c>
      <c r="E51" s="3" t="s">
        <v>40</v>
      </c>
      <c r="F51" s="97">
        <v>121197.6</v>
      </c>
      <c r="G51" s="97">
        <v>112713.76800000001</v>
      </c>
      <c r="H51" s="5">
        <f t="shared" si="0"/>
        <v>8483.8319999999949</v>
      </c>
      <c r="I51" s="18">
        <v>0.154</v>
      </c>
      <c r="J51" s="36">
        <v>4</v>
      </c>
    </row>
    <row r="52" spans="2:10" ht="18" customHeight="1">
      <c r="B52" s="3" t="s">
        <v>41</v>
      </c>
      <c r="C52" s="3" t="s">
        <v>47</v>
      </c>
      <c r="D52" s="3" t="s">
        <v>48</v>
      </c>
      <c r="E52" s="3" t="s">
        <v>46</v>
      </c>
      <c r="F52" s="97">
        <v>432900</v>
      </c>
      <c r="G52" s="97">
        <v>367965</v>
      </c>
      <c r="H52" s="5">
        <f t="shared" si="0"/>
        <v>64935</v>
      </c>
      <c r="I52" s="18">
        <v>0.247</v>
      </c>
      <c r="J52" s="36">
        <v>2</v>
      </c>
    </row>
    <row r="53" spans="2:10" ht="18" customHeight="1">
      <c r="B53" s="3" t="s">
        <v>41</v>
      </c>
      <c r="C53" s="3" t="s">
        <v>47</v>
      </c>
      <c r="D53" s="3" t="s">
        <v>48</v>
      </c>
      <c r="E53" s="3" t="s">
        <v>46</v>
      </c>
      <c r="F53" s="97">
        <v>96768</v>
      </c>
      <c r="G53" s="97">
        <v>70640.639999999999</v>
      </c>
      <c r="H53" s="5">
        <f t="shared" si="0"/>
        <v>26127.360000000001</v>
      </c>
      <c r="I53" s="18">
        <v>0.318</v>
      </c>
      <c r="J53" s="36">
        <v>2</v>
      </c>
    </row>
    <row r="54" spans="2:10" ht="18" customHeight="1">
      <c r="B54" s="3" t="s">
        <v>41</v>
      </c>
      <c r="C54" s="3" t="s">
        <v>38</v>
      </c>
      <c r="D54" s="3" t="s">
        <v>42</v>
      </c>
      <c r="E54" s="3" t="s">
        <v>40</v>
      </c>
      <c r="F54" s="97">
        <v>121197.6</v>
      </c>
      <c r="G54" s="97">
        <v>112713.76800000001</v>
      </c>
      <c r="H54" s="5">
        <f t="shared" si="0"/>
        <v>8483.8319999999949</v>
      </c>
      <c r="I54" s="18">
        <v>0.45</v>
      </c>
      <c r="J54" s="36">
        <v>5</v>
      </c>
    </row>
    <row r="55" spans="2:10" ht="18" customHeight="1">
      <c r="B55" s="3" t="s">
        <v>41</v>
      </c>
      <c r="C55" s="3" t="s">
        <v>38</v>
      </c>
      <c r="D55" s="3" t="s">
        <v>42</v>
      </c>
      <c r="E55" s="3" t="s">
        <v>40</v>
      </c>
      <c r="F55" s="97">
        <v>121197.6</v>
      </c>
      <c r="G55" s="97">
        <v>112713.76800000001</v>
      </c>
      <c r="H55" s="5">
        <f t="shared" si="0"/>
        <v>8483.8319999999949</v>
      </c>
      <c r="I55" s="18">
        <v>0.23300000000000001</v>
      </c>
      <c r="J55" s="36">
        <v>4</v>
      </c>
    </row>
    <row r="56" spans="2:10" ht="18" customHeight="1">
      <c r="B56" s="3" t="s">
        <v>41</v>
      </c>
      <c r="C56" s="3" t="s">
        <v>38</v>
      </c>
      <c r="D56" s="3" t="s">
        <v>42</v>
      </c>
      <c r="E56" s="3" t="s">
        <v>40</v>
      </c>
      <c r="F56" s="97">
        <v>110772</v>
      </c>
      <c r="G56" s="97">
        <v>94156.2</v>
      </c>
      <c r="H56" s="5">
        <f t="shared" si="0"/>
        <v>16615.800000000003</v>
      </c>
      <c r="I56" s="18">
        <v>0.39800000000000002</v>
      </c>
      <c r="J56" s="36">
        <v>9</v>
      </c>
    </row>
    <row r="57" spans="2:10" ht="18" customHeight="1">
      <c r="B57" s="3" t="s">
        <v>41</v>
      </c>
      <c r="C57" s="3" t="s">
        <v>47</v>
      </c>
      <c r="D57" s="3" t="s">
        <v>49</v>
      </c>
      <c r="E57" s="3" t="s">
        <v>46</v>
      </c>
      <c r="F57" s="97">
        <v>128563.2</v>
      </c>
      <c r="G57" s="97">
        <v>119563.776</v>
      </c>
      <c r="H57" s="5">
        <f t="shared" si="0"/>
        <v>8999.4239999999991</v>
      </c>
      <c r="I57" s="18">
        <v>0.39800000000000002</v>
      </c>
      <c r="J57" s="36">
        <v>8</v>
      </c>
    </row>
    <row r="58" spans="2:10" ht="18" customHeight="1">
      <c r="B58" s="3" t="s">
        <v>41</v>
      </c>
      <c r="C58" s="3" t="s">
        <v>47</v>
      </c>
      <c r="D58" s="3" t="s">
        <v>49</v>
      </c>
      <c r="E58" s="3" t="s">
        <v>46</v>
      </c>
      <c r="F58" s="97">
        <v>128563.2</v>
      </c>
      <c r="G58" s="97">
        <v>119563.776</v>
      </c>
      <c r="H58" s="5">
        <f t="shared" si="0"/>
        <v>8999.4239999999991</v>
      </c>
      <c r="I58" s="18">
        <v>0.23300000000000001</v>
      </c>
      <c r="J58" s="36">
        <v>1</v>
      </c>
    </row>
    <row r="59" spans="2:10" ht="18" customHeight="1">
      <c r="B59" s="3" t="s">
        <v>41</v>
      </c>
      <c r="C59" s="3" t="s">
        <v>47</v>
      </c>
      <c r="D59" s="3" t="s">
        <v>50</v>
      </c>
      <c r="E59" s="3" t="s">
        <v>46</v>
      </c>
      <c r="F59" s="97">
        <v>76032</v>
      </c>
      <c r="G59" s="97">
        <v>75271.679999999993</v>
      </c>
      <c r="H59" s="5">
        <f t="shared" si="0"/>
        <v>760.32000000000698</v>
      </c>
      <c r="I59" s="18">
        <v>0.65</v>
      </c>
      <c r="J59" s="36">
        <v>0</v>
      </c>
    </row>
    <row r="60" spans="2:10" ht="18" customHeight="1">
      <c r="B60" s="3" t="s">
        <v>41</v>
      </c>
      <c r="C60" s="3" t="s">
        <v>38</v>
      </c>
      <c r="D60" s="3" t="s">
        <v>39</v>
      </c>
      <c r="E60" s="3" t="s">
        <v>40</v>
      </c>
      <c r="F60" s="97">
        <v>110772</v>
      </c>
      <c r="G60" s="97">
        <v>125172.36</v>
      </c>
      <c r="H60" s="5">
        <f t="shared" si="0"/>
        <v>-14400.36</v>
      </c>
      <c r="I60" s="18">
        <v>0.23300000000000001</v>
      </c>
      <c r="J60" s="36">
        <v>9</v>
      </c>
    </row>
    <row r="61" spans="2:10" ht="18" customHeight="1">
      <c r="B61" s="3" t="s">
        <v>41</v>
      </c>
      <c r="C61" s="3" t="s">
        <v>38</v>
      </c>
      <c r="D61" s="3" t="s">
        <v>39</v>
      </c>
      <c r="E61" s="3" t="s">
        <v>40</v>
      </c>
      <c r="F61" s="97">
        <v>110772</v>
      </c>
      <c r="G61" s="97">
        <v>125172.36</v>
      </c>
      <c r="H61" s="5">
        <f t="shared" si="0"/>
        <v>-14400.36</v>
      </c>
      <c r="I61" s="18">
        <v>0.318</v>
      </c>
      <c r="J61" s="36">
        <v>1</v>
      </c>
    </row>
    <row r="62" spans="2:10" ht="18" customHeight="1">
      <c r="B62" s="3" t="s">
        <v>41</v>
      </c>
      <c r="C62" s="3" t="s">
        <v>38</v>
      </c>
      <c r="D62" s="3" t="s">
        <v>39</v>
      </c>
      <c r="E62" s="3" t="s">
        <v>40</v>
      </c>
      <c r="F62" s="97">
        <v>91224</v>
      </c>
      <c r="G62" s="97">
        <v>66593.52</v>
      </c>
      <c r="H62" s="5">
        <f t="shared" si="0"/>
        <v>24630.479999999996</v>
      </c>
      <c r="I62" s="18">
        <v>0.65</v>
      </c>
      <c r="J62" s="36">
        <v>6</v>
      </c>
    </row>
    <row r="63" spans="2:10" ht="18" customHeight="1">
      <c r="B63" s="3" t="s">
        <v>41</v>
      </c>
      <c r="C63" s="3" t="s">
        <v>38</v>
      </c>
      <c r="D63" s="3" t="s">
        <v>39</v>
      </c>
      <c r="E63" s="3" t="s">
        <v>40</v>
      </c>
      <c r="F63" s="97">
        <v>91224</v>
      </c>
      <c r="G63" s="97">
        <v>127713.60000000001</v>
      </c>
      <c r="H63" s="5">
        <f t="shared" si="0"/>
        <v>-36489.600000000006</v>
      </c>
      <c r="I63" s="18">
        <v>0.247</v>
      </c>
      <c r="J63" s="36">
        <v>4</v>
      </c>
    </row>
    <row r="64" spans="2:10" ht="18" customHeight="1">
      <c r="B64" s="3" t="s">
        <v>41</v>
      </c>
      <c r="C64" s="3" t="s">
        <v>38</v>
      </c>
      <c r="D64" s="3" t="s">
        <v>39</v>
      </c>
      <c r="E64" s="3" t="s">
        <v>40</v>
      </c>
      <c r="F64" s="97">
        <v>71676</v>
      </c>
      <c r="G64" s="97">
        <v>70959.240000000005</v>
      </c>
      <c r="H64" s="5">
        <f t="shared" si="0"/>
        <v>716.75999999999476</v>
      </c>
      <c r="I64" s="18">
        <v>0.13400000000000001</v>
      </c>
      <c r="J64" s="36">
        <v>9</v>
      </c>
    </row>
    <row r="65" spans="2:10" ht="18" customHeight="1">
      <c r="B65" s="3" t="s">
        <v>41</v>
      </c>
      <c r="C65" s="3" t="s">
        <v>38</v>
      </c>
      <c r="D65" s="3" t="s">
        <v>39</v>
      </c>
      <c r="E65" s="3" t="s">
        <v>46</v>
      </c>
      <c r="F65" s="97">
        <v>217504</v>
      </c>
      <c r="G65" s="97">
        <v>184878.4</v>
      </c>
      <c r="H65" s="5">
        <f t="shared" si="0"/>
        <v>32625.600000000006</v>
      </c>
      <c r="I65" s="18">
        <v>0.23300000000000001</v>
      </c>
      <c r="J65" s="36">
        <v>9</v>
      </c>
    </row>
    <row r="66" spans="2:10" ht="18" customHeight="1">
      <c r="B66" s="3" t="s">
        <v>41</v>
      </c>
      <c r="C66" s="3" t="s">
        <v>38</v>
      </c>
      <c r="D66" s="3" t="s">
        <v>39</v>
      </c>
      <c r="E66" s="3" t="s">
        <v>46</v>
      </c>
      <c r="F66" s="97">
        <v>128563.2</v>
      </c>
      <c r="G66" s="97">
        <v>119563.776</v>
      </c>
      <c r="H66" s="5">
        <f t="shared" si="0"/>
        <v>8999.4239999999991</v>
      </c>
      <c r="I66" s="18">
        <v>0.154</v>
      </c>
      <c r="J66" s="36">
        <v>3</v>
      </c>
    </row>
    <row r="67" spans="2:10" ht="18" customHeight="1">
      <c r="B67" s="3" t="s">
        <v>104</v>
      </c>
      <c r="C67" s="3" t="s">
        <v>99</v>
      </c>
      <c r="D67" s="3" t="s">
        <v>100</v>
      </c>
      <c r="E67" s="3" t="s">
        <v>45</v>
      </c>
      <c r="F67" s="97">
        <v>94936.320000000007</v>
      </c>
      <c r="G67" s="97">
        <v>77847.782399999996</v>
      </c>
      <c r="H67" s="5">
        <f t="shared" si="0"/>
        <v>17088.537600000011</v>
      </c>
      <c r="I67" s="18">
        <v>0.56399999999999995</v>
      </c>
      <c r="J67" s="36">
        <v>8</v>
      </c>
    </row>
    <row r="68" spans="2:10" ht="18" customHeight="1">
      <c r="B68" s="3" t="s">
        <v>104</v>
      </c>
      <c r="C68" s="3" t="s">
        <v>99</v>
      </c>
      <c r="D68" s="3" t="s">
        <v>100</v>
      </c>
      <c r="E68" s="3" t="s">
        <v>43</v>
      </c>
      <c r="F68" s="97">
        <v>90305.279999999999</v>
      </c>
      <c r="G68" s="97">
        <v>70438.118399999992</v>
      </c>
      <c r="H68" s="5">
        <f t="shared" si="0"/>
        <v>19867.161600000007</v>
      </c>
      <c r="I68" s="20">
        <v>0.26500000000000001</v>
      </c>
      <c r="J68" s="36">
        <v>2</v>
      </c>
    </row>
    <row r="69" spans="2:10" ht="18" customHeight="1">
      <c r="B69" s="3" t="s">
        <v>104</v>
      </c>
      <c r="C69" s="3" t="s">
        <v>99</v>
      </c>
      <c r="D69" s="3" t="s">
        <v>100</v>
      </c>
      <c r="E69" s="3" t="s">
        <v>45</v>
      </c>
      <c r="F69" s="97">
        <v>519480</v>
      </c>
      <c r="G69" s="97">
        <v>441558</v>
      </c>
      <c r="H69" s="5">
        <f t="shared" ref="H69:H100" si="1">F69-G69</f>
        <v>77922</v>
      </c>
      <c r="I69" s="18">
        <v>0.39800000000000002</v>
      </c>
      <c r="J69" s="36">
        <v>6</v>
      </c>
    </row>
    <row r="70" spans="2:10" ht="18" customHeight="1">
      <c r="B70" s="3" t="s">
        <v>104</v>
      </c>
      <c r="C70" s="3" t="s">
        <v>99</v>
      </c>
      <c r="D70" s="3" t="s">
        <v>100</v>
      </c>
      <c r="E70" s="3" t="s">
        <v>43</v>
      </c>
      <c r="F70" s="97">
        <v>91238.399999999994</v>
      </c>
      <c r="G70" s="97">
        <v>90326.015999999989</v>
      </c>
      <c r="H70" s="5">
        <f t="shared" si="1"/>
        <v>912.38400000000547</v>
      </c>
      <c r="I70" s="18">
        <v>0.315</v>
      </c>
      <c r="J70" s="36">
        <v>9</v>
      </c>
    </row>
    <row r="71" spans="2:10" ht="18" customHeight="1">
      <c r="B71" s="3" t="s">
        <v>104</v>
      </c>
      <c r="C71" s="3" t="s">
        <v>99</v>
      </c>
      <c r="D71" s="3" t="s">
        <v>102</v>
      </c>
      <c r="E71" s="3" t="s">
        <v>43</v>
      </c>
      <c r="F71" s="97">
        <v>92620.800000000003</v>
      </c>
      <c r="G71" s="97">
        <v>104661.504</v>
      </c>
      <c r="H71" s="5">
        <f t="shared" si="1"/>
        <v>-12040.703999999998</v>
      </c>
      <c r="I71" s="18">
        <v>0.255</v>
      </c>
      <c r="J71" s="36">
        <v>9</v>
      </c>
    </row>
    <row r="72" spans="2:10" ht="18" customHeight="1">
      <c r="B72" s="3" t="s">
        <v>104</v>
      </c>
      <c r="C72" s="3" t="s">
        <v>99</v>
      </c>
      <c r="D72" s="3" t="s">
        <v>102</v>
      </c>
      <c r="E72" s="3" t="s">
        <v>45</v>
      </c>
      <c r="F72" s="97">
        <v>69465.600000000006</v>
      </c>
      <c r="G72" s="97">
        <v>66686.975999999995</v>
      </c>
      <c r="H72" s="5">
        <f t="shared" si="1"/>
        <v>2778.6240000000107</v>
      </c>
      <c r="I72" s="18">
        <v>0.56399999999999995</v>
      </c>
      <c r="J72" s="36">
        <v>8</v>
      </c>
    </row>
    <row r="73" spans="2:10" ht="18" customHeight="1">
      <c r="B73" s="3" t="s">
        <v>104</v>
      </c>
      <c r="C73" s="3" t="s">
        <v>99</v>
      </c>
      <c r="D73" s="3" t="s">
        <v>102</v>
      </c>
      <c r="E73" s="3" t="s">
        <v>43</v>
      </c>
      <c r="F73" s="97">
        <v>154275.84</v>
      </c>
      <c r="G73" s="97">
        <v>143476.5312</v>
      </c>
      <c r="H73" s="5">
        <f t="shared" si="1"/>
        <v>10799.308799999999</v>
      </c>
      <c r="I73" s="18">
        <v>0.318</v>
      </c>
      <c r="J73" s="36">
        <v>4</v>
      </c>
    </row>
    <row r="74" spans="2:10" ht="18" customHeight="1">
      <c r="B74" s="3" t="s">
        <v>104</v>
      </c>
      <c r="C74" s="3" t="s">
        <v>99</v>
      </c>
      <c r="D74" s="3" t="s">
        <v>102</v>
      </c>
      <c r="E74" s="3" t="s">
        <v>45</v>
      </c>
      <c r="F74" s="97">
        <v>113923.584</v>
      </c>
      <c r="G74" s="97">
        <v>93417.338879999996</v>
      </c>
      <c r="H74" s="5">
        <f t="shared" si="1"/>
        <v>20506.245120000007</v>
      </c>
      <c r="I74" s="18">
        <v>0.187</v>
      </c>
      <c r="J74" s="36">
        <v>5</v>
      </c>
    </row>
    <row r="75" spans="2:10" ht="18" customHeight="1">
      <c r="B75" s="3" t="s">
        <v>104</v>
      </c>
      <c r="C75" s="3" t="s">
        <v>99</v>
      </c>
      <c r="D75" s="3" t="s">
        <v>101</v>
      </c>
      <c r="E75" s="3" t="s">
        <v>43</v>
      </c>
      <c r="F75" s="97">
        <v>94936.320000000007</v>
      </c>
      <c r="G75" s="97">
        <v>77847.782399999996</v>
      </c>
      <c r="H75" s="5">
        <f t="shared" si="1"/>
        <v>17088.537600000011</v>
      </c>
      <c r="I75" s="18">
        <v>0.13400000000000001</v>
      </c>
      <c r="J75" s="36">
        <v>4</v>
      </c>
    </row>
    <row r="76" spans="2:10" ht="18" customHeight="1">
      <c r="B76" s="3" t="s">
        <v>104</v>
      </c>
      <c r="C76" s="3" t="s">
        <v>99</v>
      </c>
      <c r="D76" s="3" t="s">
        <v>101</v>
      </c>
      <c r="E76" s="3" t="s">
        <v>45</v>
      </c>
      <c r="F76" s="97">
        <v>91463.039999999994</v>
      </c>
      <c r="G76" s="97">
        <v>72255.801599999992</v>
      </c>
      <c r="H76" s="5">
        <f t="shared" si="1"/>
        <v>19207.238400000002</v>
      </c>
      <c r="I76" s="18">
        <v>0.27600000000000002</v>
      </c>
      <c r="J76" s="36">
        <v>5</v>
      </c>
    </row>
    <row r="77" spans="2:10" ht="18" customHeight="1">
      <c r="B77" s="3" t="s">
        <v>104</v>
      </c>
      <c r="C77" s="3" t="s">
        <v>99</v>
      </c>
      <c r="D77" s="3" t="s">
        <v>101</v>
      </c>
      <c r="E77" s="3" t="s">
        <v>43</v>
      </c>
      <c r="F77" s="97">
        <v>1447185.6</v>
      </c>
      <c r="G77" s="97">
        <v>1287995.1840000001</v>
      </c>
      <c r="H77" s="5">
        <f t="shared" si="1"/>
        <v>159190.41599999997</v>
      </c>
      <c r="I77" s="18">
        <v>0.23300000000000001</v>
      </c>
      <c r="J77" s="36">
        <v>9</v>
      </c>
    </row>
    <row r="78" spans="2:10" ht="18" customHeight="1">
      <c r="B78" s="3" t="s">
        <v>104</v>
      </c>
      <c r="C78" s="3" t="s">
        <v>99</v>
      </c>
      <c r="D78" s="3" t="s">
        <v>101</v>
      </c>
      <c r="E78" s="3" t="s">
        <v>45</v>
      </c>
      <c r="F78" s="97">
        <v>154275.84</v>
      </c>
      <c r="G78" s="97">
        <v>143476.5312</v>
      </c>
      <c r="H78" s="5">
        <f t="shared" si="1"/>
        <v>10799.308799999999</v>
      </c>
      <c r="I78" s="18">
        <v>0.247</v>
      </c>
      <c r="J78" s="36">
        <v>8</v>
      </c>
    </row>
    <row r="79" spans="2:10" ht="18" customHeight="1">
      <c r="B79" s="3" t="s">
        <v>104</v>
      </c>
      <c r="C79" s="3" t="s">
        <v>99</v>
      </c>
      <c r="D79" s="3" t="s">
        <v>101</v>
      </c>
      <c r="E79" s="3" t="s">
        <v>43</v>
      </c>
      <c r="F79" s="97">
        <v>113923.584</v>
      </c>
      <c r="G79" s="97">
        <v>93417.338879999996</v>
      </c>
      <c r="H79" s="5">
        <f t="shared" si="1"/>
        <v>20506.245120000007</v>
      </c>
      <c r="I79" s="18">
        <v>0.35599999999999998</v>
      </c>
      <c r="J79" s="36">
        <v>2</v>
      </c>
    </row>
    <row r="80" spans="2:10" ht="18" customHeight="1">
      <c r="B80" s="3" t="s">
        <v>51</v>
      </c>
      <c r="C80" s="3" t="s">
        <v>47</v>
      </c>
      <c r="D80" s="3" t="s">
        <v>48</v>
      </c>
      <c r="E80" s="3" t="s">
        <v>46</v>
      </c>
      <c r="F80" s="97">
        <v>1205988</v>
      </c>
      <c r="G80" s="97">
        <v>1073329.32</v>
      </c>
      <c r="H80" s="5">
        <f t="shared" si="1"/>
        <v>132658.67999999993</v>
      </c>
      <c r="I80" s="18">
        <v>0.432</v>
      </c>
      <c r="J80" s="36">
        <v>10</v>
      </c>
    </row>
    <row r="81" spans="2:10" ht="18" customHeight="1">
      <c r="B81" s="3" t="s">
        <v>51</v>
      </c>
      <c r="C81" s="3" t="s">
        <v>47</v>
      </c>
      <c r="D81" s="3" t="s">
        <v>48</v>
      </c>
      <c r="E81" s="3" t="s">
        <v>46</v>
      </c>
      <c r="F81" s="97">
        <f>128563.2+200000</f>
        <v>328563.20000000001</v>
      </c>
      <c r="G81" s="97">
        <v>305563.77600000001</v>
      </c>
      <c r="H81" s="5">
        <f t="shared" si="1"/>
        <v>22999.423999999999</v>
      </c>
      <c r="I81" s="20">
        <v>0.39800000000000002</v>
      </c>
      <c r="J81" s="36">
        <v>3</v>
      </c>
    </row>
    <row r="82" spans="2:10" ht="18" customHeight="1">
      <c r="B82" s="3" t="s">
        <v>44</v>
      </c>
      <c r="C82" s="3" t="s">
        <v>47</v>
      </c>
      <c r="D82" s="3" t="s">
        <v>48</v>
      </c>
      <c r="E82" s="3" t="s">
        <v>40</v>
      </c>
      <c r="F82" s="97">
        <v>71676</v>
      </c>
      <c r="G82" s="97">
        <v>70959.240000000005</v>
      </c>
      <c r="H82" s="5">
        <f t="shared" si="1"/>
        <v>716.75999999999476</v>
      </c>
      <c r="I82" s="18">
        <v>0.53300000000000003</v>
      </c>
      <c r="J82" s="36">
        <v>1</v>
      </c>
    </row>
    <row r="83" spans="2:10" ht="18" customHeight="1">
      <c r="B83" s="3" t="s">
        <v>44</v>
      </c>
      <c r="C83" s="3" t="s">
        <v>47</v>
      </c>
      <c r="D83" s="3" t="s">
        <v>48</v>
      </c>
      <c r="E83" s="3" t="s">
        <v>45</v>
      </c>
      <c r="F83" s="97">
        <v>51480</v>
      </c>
      <c r="G83" s="97">
        <v>58172.4</v>
      </c>
      <c r="H83" s="5">
        <f t="shared" si="1"/>
        <v>-6692.4000000000015</v>
      </c>
      <c r="I83" s="20">
        <v>0.26500000000000001</v>
      </c>
      <c r="J83" s="36">
        <v>9</v>
      </c>
    </row>
    <row r="84" spans="2:10" ht="18" customHeight="1">
      <c r="B84" s="3" t="s">
        <v>44</v>
      </c>
      <c r="C84" s="3" t="s">
        <v>47</v>
      </c>
      <c r="D84" s="3" t="s">
        <v>48</v>
      </c>
      <c r="E84" s="3" t="s">
        <v>45</v>
      </c>
      <c r="F84" s="97">
        <v>39600</v>
      </c>
      <c r="G84" s="97">
        <v>38016</v>
      </c>
      <c r="H84" s="5">
        <f t="shared" si="1"/>
        <v>1584</v>
      </c>
      <c r="I84" s="18">
        <v>0.56399999999999995</v>
      </c>
      <c r="J84" s="36">
        <v>2</v>
      </c>
    </row>
    <row r="85" spans="2:10" ht="18" customHeight="1">
      <c r="B85" s="3" t="s">
        <v>44</v>
      </c>
      <c r="C85" s="3" t="s">
        <v>47</v>
      </c>
      <c r="D85" s="3" t="s">
        <v>48</v>
      </c>
      <c r="E85" s="3" t="s">
        <v>43</v>
      </c>
      <c r="F85" s="97">
        <v>79113.600000000006</v>
      </c>
      <c r="G85" s="97">
        <v>64873.152000000002</v>
      </c>
      <c r="H85" s="5">
        <f t="shared" si="1"/>
        <v>14240.448000000004</v>
      </c>
      <c r="I85" s="18">
        <v>0.27600000000000002</v>
      </c>
      <c r="J85" s="36">
        <v>0</v>
      </c>
    </row>
    <row r="86" spans="2:10" ht="18" customHeight="1">
      <c r="B86" s="3" t="s">
        <v>44</v>
      </c>
      <c r="C86" s="3" t="s">
        <v>47</v>
      </c>
      <c r="D86" s="3" t="s">
        <v>48</v>
      </c>
      <c r="E86" s="3" t="s">
        <v>43</v>
      </c>
      <c r="F86" s="97">
        <v>79113.600000000006</v>
      </c>
      <c r="G86" s="97">
        <v>64873.152000000002</v>
      </c>
      <c r="H86" s="5">
        <f t="shared" si="1"/>
        <v>14240.448000000004</v>
      </c>
      <c r="I86" s="18">
        <v>0.54400000000000004</v>
      </c>
      <c r="J86" s="36">
        <v>6</v>
      </c>
    </row>
    <row r="87" spans="2:10" ht="18" customHeight="1">
      <c r="B87" s="3" t="s">
        <v>44</v>
      </c>
      <c r="C87" s="3" t="s">
        <v>47</v>
      </c>
      <c r="D87" s="3" t="s">
        <v>48</v>
      </c>
      <c r="E87" s="3" t="s">
        <v>43</v>
      </c>
      <c r="F87" s="97">
        <v>57888</v>
      </c>
      <c r="G87" s="97">
        <v>55572.480000000003</v>
      </c>
      <c r="H87" s="5">
        <f t="shared" si="1"/>
        <v>2315.5199999999968</v>
      </c>
      <c r="I87" s="18">
        <v>0.315</v>
      </c>
      <c r="J87" s="36">
        <v>5</v>
      </c>
    </row>
    <row r="88" spans="2:10" ht="18" customHeight="1">
      <c r="B88" s="3" t="s">
        <v>44</v>
      </c>
      <c r="C88" s="3" t="s">
        <v>47</v>
      </c>
      <c r="D88" s="3" t="s">
        <v>48</v>
      </c>
      <c r="E88" s="3" t="s">
        <v>43</v>
      </c>
      <c r="F88" s="97">
        <v>57888</v>
      </c>
      <c r="G88" s="97">
        <v>55572.480000000003</v>
      </c>
      <c r="H88" s="5">
        <f t="shared" si="1"/>
        <v>2315.5199999999968</v>
      </c>
      <c r="I88" s="18">
        <v>0.187</v>
      </c>
      <c r="J88" s="36">
        <v>3</v>
      </c>
    </row>
    <row r="89" spans="2:10" ht="18" customHeight="1">
      <c r="B89" s="3" t="s">
        <v>44</v>
      </c>
      <c r="C89" s="3" t="s">
        <v>38</v>
      </c>
      <c r="D89" s="3" t="s">
        <v>42</v>
      </c>
      <c r="E89" s="3" t="s">
        <v>45</v>
      </c>
      <c r="F89" s="97">
        <v>52800</v>
      </c>
      <c r="G89" s="97">
        <v>59664</v>
      </c>
      <c r="H89" s="5">
        <f t="shared" si="1"/>
        <v>-6864</v>
      </c>
      <c r="I89" s="18">
        <v>0.255</v>
      </c>
      <c r="J89" s="36">
        <v>8</v>
      </c>
    </row>
    <row r="90" spans="2:10" ht="18" customHeight="1">
      <c r="B90" s="3" t="s">
        <v>44</v>
      </c>
      <c r="C90" s="3" t="s">
        <v>38</v>
      </c>
      <c r="D90" s="3" t="s">
        <v>42</v>
      </c>
      <c r="E90" s="3" t="s">
        <v>45</v>
      </c>
      <c r="F90" s="97">
        <v>52140</v>
      </c>
      <c r="G90" s="97">
        <v>41190.6</v>
      </c>
      <c r="H90" s="5">
        <f t="shared" si="1"/>
        <v>10949.400000000001</v>
      </c>
      <c r="I90" s="18">
        <v>0.35599999999999998</v>
      </c>
      <c r="J90" s="36">
        <v>5</v>
      </c>
    </row>
    <row r="91" spans="2:10" ht="18" customHeight="1">
      <c r="B91" s="3" t="s">
        <v>44</v>
      </c>
      <c r="C91" s="3" t="s">
        <v>38</v>
      </c>
      <c r="D91" s="3" t="s">
        <v>42</v>
      </c>
      <c r="E91" s="3" t="s">
        <v>45</v>
      </c>
      <c r="F91" s="97">
        <v>52140</v>
      </c>
      <c r="G91" s="97">
        <v>41190.6</v>
      </c>
      <c r="H91" s="5">
        <f t="shared" si="1"/>
        <v>10949.400000000001</v>
      </c>
      <c r="I91" s="18">
        <v>0.27600000000000002</v>
      </c>
      <c r="J91" s="36">
        <v>6</v>
      </c>
    </row>
    <row r="92" spans="2:10" ht="18" customHeight="1">
      <c r="B92" s="3" t="s">
        <v>44</v>
      </c>
      <c r="C92" s="3" t="s">
        <v>38</v>
      </c>
      <c r="D92" s="3" t="s">
        <v>42</v>
      </c>
      <c r="E92" s="3" t="s">
        <v>43</v>
      </c>
      <c r="F92" s="97">
        <v>77184</v>
      </c>
      <c r="G92" s="97">
        <v>68693.759999999995</v>
      </c>
      <c r="H92" s="5">
        <f t="shared" si="1"/>
        <v>8490.2400000000052</v>
      </c>
      <c r="I92" s="18">
        <v>0.255</v>
      </c>
      <c r="J92" s="36">
        <v>5</v>
      </c>
    </row>
    <row r="93" spans="2:10" ht="18" customHeight="1">
      <c r="B93" s="3" t="s">
        <v>44</v>
      </c>
      <c r="C93" s="3" t="s">
        <v>38</v>
      </c>
      <c r="D93" s="3" t="s">
        <v>42</v>
      </c>
      <c r="E93" s="3" t="s">
        <v>43</v>
      </c>
      <c r="F93" s="97">
        <v>77184</v>
      </c>
      <c r="G93" s="97">
        <v>87217.919999999998</v>
      </c>
      <c r="H93" s="5">
        <f t="shared" si="1"/>
        <v>-10033.919999999998</v>
      </c>
      <c r="I93" s="18">
        <v>0.56399999999999995</v>
      </c>
      <c r="J93" s="36">
        <v>5</v>
      </c>
    </row>
    <row r="94" spans="2:10" ht="18" customHeight="1">
      <c r="B94" s="3" t="s">
        <v>44</v>
      </c>
      <c r="C94" s="3" t="s">
        <v>38</v>
      </c>
      <c r="D94" s="3" t="s">
        <v>42</v>
      </c>
      <c r="E94" s="3" t="s">
        <v>43</v>
      </c>
      <c r="F94" s="97">
        <v>76219.199999999997</v>
      </c>
      <c r="G94" s="97">
        <v>60213.167999999998</v>
      </c>
      <c r="H94" s="5">
        <f t="shared" si="1"/>
        <v>16006.031999999999</v>
      </c>
      <c r="I94" s="18">
        <v>0.54400000000000004</v>
      </c>
      <c r="J94" s="36">
        <v>1</v>
      </c>
    </row>
    <row r="95" spans="2:10" ht="18" customHeight="1">
      <c r="B95" s="3" t="s">
        <v>44</v>
      </c>
      <c r="C95" s="3" t="s">
        <v>38</v>
      </c>
      <c r="D95" s="3" t="s">
        <v>42</v>
      </c>
      <c r="E95" s="3" t="s">
        <v>43</v>
      </c>
      <c r="F95" s="97">
        <v>75254.399999999994</v>
      </c>
      <c r="G95" s="97">
        <v>58698.432000000001</v>
      </c>
      <c r="H95" s="5">
        <f t="shared" si="1"/>
        <v>16555.967999999993</v>
      </c>
      <c r="I95" s="18">
        <v>0.255</v>
      </c>
      <c r="J95" s="36">
        <v>9</v>
      </c>
    </row>
    <row r="96" spans="2:10" ht="18" customHeight="1">
      <c r="B96" s="3" t="s">
        <v>44</v>
      </c>
      <c r="C96" s="3" t="s">
        <v>47</v>
      </c>
      <c r="D96" s="3" t="s">
        <v>49</v>
      </c>
      <c r="E96" s="3" t="s">
        <v>45</v>
      </c>
      <c r="F96" s="97">
        <v>52800</v>
      </c>
      <c r="G96" s="97">
        <v>46992</v>
      </c>
      <c r="H96" s="5">
        <f t="shared" si="1"/>
        <v>5808</v>
      </c>
      <c r="I96" s="18">
        <v>0.187</v>
      </c>
      <c r="J96" s="36">
        <v>9</v>
      </c>
    </row>
    <row r="97" spans="2:10" ht="18" customHeight="1">
      <c r="B97" s="3" t="s">
        <v>44</v>
      </c>
      <c r="C97" s="3" t="s">
        <v>47</v>
      </c>
      <c r="D97" s="3" t="s">
        <v>49</v>
      </c>
      <c r="E97" s="3" t="s">
        <v>43</v>
      </c>
      <c r="F97" s="97">
        <v>76219.199999999997</v>
      </c>
      <c r="G97" s="97">
        <v>60213.167999999998</v>
      </c>
      <c r="H97" s="5">
        <f t="shared" si="1"/>
        <v>16006.031999999999</v>
      </c>
      <c r="I97" s="18">
        <v>0.26500000000000001</v>
      </c>
      <c r="J97" s="36">
        <v>7</v>
      </c>
    </row>
    <row r="98" spans="2:10" ht="18" customHeight="1">
      <c r="B98" s="3" t="s">
        <v>44</v>
      </c>
      <c r="C98" s="3" t="s">
        <v>47</v>
      </c>
      <c r="D98" s="3" t="s">
        <v>49</v>
      </c>
      <c r="E98" s="3" t="s">
        <v>43</v>
      </c>
      <c r="F98" s="97">
        <v>75254.399999999994</v>
      </c>
      <c r="G98" s="97">
        <v>58698.432000000001</v>
      </c>
      <c r="H98" s="5">
        <f t="shared" si="1"/>
        <v>16555.967999999993</v>
      </c>
      <c r="I98" s="18">
        <v>0.35599999999999998</v>
      </c>
      <c r="J98" s="36">
        <v>5</v>
      </c>
    </row>
    <row r="99" spans="2:10" ht="18" customHeight="1">
      <c r="B99" s="3" t="s">
        <v>44</v>
      </c>
      <c r="C99" s="3" t="s">
        <v>47</v>
      </c>
      <c r="D99" s="3" t="s">
        <v>49</v>
      </c>
      <c r="E99" s="3" t="s">
        <v>46</v>
      </c>
      <c r="F99" s="97">
        <v>296700</v>
      </c>
      <c r="G99" s="97">
        <v>216591</v>
      </c>
      <c r="H99" s="5">
        <f t="shared" si="1"/>
        <v>80109</v>
      </c>
      <c r="I99" s="18">
        <v>0.23300000000000001</v>
      </c>
      <c r="J99" s="36">
        <v>1</v>
      </c>
    </row>
    <row r="100" spans="2:10" ht="18" customHeight="1">
      <c r="B100" s="3" t="s">
        <v>44</v>
      </c>
      <c r="C100" s="3" t="s">
        <v>38</v>
      </c>
      <c r="D100" s="3" t="s">
        <v>39</v>
      </c>
      <c r="E100" s="3" t="s">
        <v>45</v>
      </c>
      <c r="F100" s="97">
        <v>54120</v>
      </c>
      <c r="G100" s="97">
        <v>44378.400000000001</v>
      </c>
      <c r="H100" s="5">
        <f t="shared" si="1"/>
        <v>9741.5999999999985</v>
      </c>
      <c r="I100" s="18">
        <v>0.315</v>
      </c>
      <c r="J100" s="36">
        <v>8</v>
      </c>
    </row>
    <row r="101" spans="2:10" ht="18" customHeight="1">
      <c r="B101" s="3" t="s">
        <v>44</v>
      </c>
      <c r="C101" s="3" t="s">
        <v>38</v>
      </c>
      <c r="D101" s="3" t="s">
        <v>39</v>
      </c>
      <c r="E101" s="3" t="s">
        <v>45</v>
      </c>
      <c r="F101" s="97">
        <v>54120</v>
      </c>
      <c r="G101" s="97">
        <v>44378.400000000001</v>
      </c>
      <c r="H101" s="5">
        <f t="shared" ref="H101:H132" si="2">F101-G101</f>
        <v>9741.5999999999985</v>
      </c>
      <c r="I101" s="18">
        <v>0.56399999999999995</v>
      </c>
      <c r="J101" s="36">
        <v>3</v>
      </c>
    </row>
    <row r="102" spans="2:10" ht="18" customHeight="1">
      <c r="B102" s="3" t="s">
        <v>44</v>
      </c>
      <c r="C102" s="3" t="s">
        <v>38</v>
      </c>
      <c r="D102" s="3" t="s">
        <v>39</v>
      </c>
      <c r="E102" s="3" t="s">
        <v>45</v>
      </c>
      <c r="F102" s="97">
        <v>51480</v>
      </c>
      <c r="G102" s="97">
        <v>40154.400000000001</v>
      </c>
      <c r="H102" s="5">
        <f t="shared" si="2"/>
        <v>11325.599999999999</v>
      </c>
      <c r="I102" s="18">
        <v>0.255</v>
      </c>
      <c r="J102" s="36">
        <v>2</v>
      </c>
    </row>
    <row r="103" spans="2:10" ht="18" customHeight="1">
      <c r="B103" s="3" t="s">
        <v>44</v>
      </c>
      <c r="C103" s="3" t="s">
        <v>38</v>
      </c>
      <c r="D103" s="3" t="s">
        <v>39</v>
      </c>
      <c r="E103" s="3" t="s">
        <v>45</v>
      </c>
      <c r="F103" s="97">
        <v>39600</v>
      </c>
      <c r="G103" s="97">
        <v>38016</v>
      </c>
      <c r="H103" s="5">
        <f t="shared" si="2"/>
        <v>1584</v>
      </c>
      <c r="I103" s="18">
        <v>0.54400000000000004</v>
      </c>
      <c r="J103" s="36">
        <v>8</v>
      </c>
    </row>
    <row r="104" spans="2:10" ht="18" customHeight="1">
      <c r="B104" s="3" t="s">
        <v>44</v>
      </c>
      <c r="C104" s="3" t="s">
        <v>38</v>
      </c>
      <c r="D104" s="3" t="s">
        <v>39</v>
      </c>
      <c r="E104" s="3" t="s">
        <v>43</v>
      </c>
      <c r="F104" s="97">
        <v>79113.600000000006</v>
      </c>
      <c r="G104" s="97">
        <v>64873.152000000002</v>
      </c>
      <c r="H104" s="5">
        <f t="shared" si="2"/>
        <v>14240.448000000004</v>
      </c>
      <c r="I104" s="18">
        <v>0.255</v>
      </c>
      <c r="J104" s="36">
        <v>9</v>
      </c>
    </row>
    <row r="105" spans="2:10">
      <c r="B105" s="3" t="s">
        <v>2</v>
      </c>
      <c r="C105" s="3" t="s">
        <v>3</v>
      </c>
      <c r="D105" s="3" t="s">
        <v>4</v>
      </c>
      <c r="E105" s="3" t="s">
        <v>46</v>
      </c>
      <c r="F105" s="97">
        <v>54648</v>
      </c>
      <c r="G105" s="97">
        <v>40144.896000000001</v>
      </c>
      <c r="H105" s="5">
        <f t="shared" si="2"/>
        <v>14503.103999999999</v>
      </c>
      <c r="I105" s="18">
        <v>0.247</v>
      </c>
      <c r="J105" s="36">
        <v>6</v>
      </c>
    </row>
    <row r="106" spans="2:10">
      <c r="B106" s="3" t="s">
        <v>2</v>
      </c>
      <c r="C106" s="3" t="s">
        <v>3</v>
      </c>
      <c r="D106" s="3" t="s">
        <v>4</v>
      </c>
      <c r="E106" s="3" t="s">
        <v>40</v>
      </c>
      <c r="F106" s="97">
        <v>105182.49599999998</v>
      </c>
      <c r="G106" s="97">
        <v>63585.105407999996</v>
      </c>
      <c r="H106" s="5">
        <f t="shared" si="2"/>
        <v>41597.390591999989</v>
      </c>
      <c r="I106" s="18">
        <v>0.35599999999999998</v>
      </c>
      <c r="J106" s="36">
        <v>8</v>
      </c>
    </row>
    <row r="107" spans="2:10">
      <c r="B107" s="3" t="s">
        <v>2</v>
      </c>
      <c r="C107" s="3" t="s">
        <v>3</v>
      </c>
      <c r="D107" s="3" t="s">
        <v>4</v>
      </c>
      <c r="E107" s="3" t="s">
        <v>46</v>
      </c>
      <c r="F107" s="97">
        <v>409446</v>
      </c>
      <c r="G107" s="97">
        <v>228720.09600000002</v>
      </c>
      <c r="H107" s="5">
        <f t="shared" si="2"/>
        <v>180725.90399999998</v>
      </c>
      <c r="I107" s="18">
        <v>0.255</v>
      </c>
      <c r="J107" s="36">
        <v>2</v>
      </c>
    </row>
    <row r="108" spans="2:10">
      <c r="B108" s="3" t="s">
        <v>2</v>
      </c>
      <c r="C108" s="3" t="s">
        <v>3</v>
      </c>
      <c r="D108" s="3" t="s">
        <v>4</v>
      </c>
      <c r="E108" s="3" t="s">
        <v>43</v>
      </c>
      <c r="F108" s="97">
        <v>177417.21599999999</v>
      </c>
      <c r="G108" s="97">
        <v>126259.347456</v>
      </c>
      <c r="H108" s="5">
        <f t="shared" si="2"/>
        <v>51157.868543999983</v>
      </c>
      <c r="I108" s="18">
        <v>0.65</v>
      </c>
      <c r="J108" s="36">
        <v>9</v>
      </c>
    </row>
    <row r="109" spans="2:10">
      <c r="B109" s="3" t="s">
        <v>2</v>
      </c>
      <c r="C109" s="3" t="s">
        <v>3</v>
      </c>
      <c r="D109" s="3" t="s">
        <v>4</v>
      </c>
      <c r="E109" s="3" t="s">
        <v>46</v>
      </c>
      <c r="F109" s="97">
        <v>131012.1216</v>
      </c>
      <c r="G109" s="97">
        <v>82207.25821439999</v>
      </c>
      <c r="H109" s="5">
        <f t="shared" si="2"/>
        <v>48804.863385600009</v>
      </c>
      <c r="I109" s="18">
        <v>0.255</v>
      </c>
      <c r="J109" s="36">
        <v>6</v>
      </c>
    </row>
    <row r="110" spans="2:10">
      <c r="B110" s="3" t="s">
        <v>2</v>
      </c>
      <c r="C110" s="3" t="s">
        <v>3</v>
      </c>
      <c r="D110" s="3" t="s">
        <v>4</v>
      </c>
      <c r="E110" s="3" t="s">
        <v>40</v>
      </c>
      <c r="F110" s="97">
        <v>109176.768</v>
      </c>
      <c r="G110" s="97">
        <v>68506.048511999994</v>
      </c>
      <c r="H110" s="5">
        <f t="shared" si="2"/>
        <v>40670.719488000002</v>
      </c>
      <c r="I110" s="18">
        <v>0.315</v>
      </c>
      <c r="J110" s="36">
        <v>9</v>
      </c>
    </row>
    <row r="111" spans="2:10">
      <c r="B111" s="3" t="s">
        <v>2</v>
      </c>
      <c r="C111" s="3" t="s">
        <v>3</v>
      </c>
      <c r="D111" s="3" t="s">
        <v>4</v>
      </c>
      <c r="E111" s="3" t="s">
        <v>46</v>
      </c>
      <c r="F111" s="97">
        <v>103851.07199999999</v>
      </c>
      <c r="G111" s="97">
        <v>61985.544191999994</v>
      </c>
      <c r="H111" s="5">
        <f t="shared" si="2"/>
        <v>41865.527807999992</v>
      </c>
      <c r="I111" s="18">
        <v>0.255</v>
      </c>
      <c r="J111" s="36">
        <v>6</v>
      </c>
    </row>
    <row r="112" spans="2:10">
      <c r="B112" s="3" t="s">
        <v>2</v>
      </c>
      <c r="C112" s="3" t="s">
        <v>3</v>
      </c>
      <c r="D112" s="3" t="s">
        <v>4</v>
      </c>
      <c r="E112" s="3" t="s">
        <v>40</v>
      </c>
      <c r="F112" s="97">
        <v>453417.21600000001</v>
      </c>
      <c r="G112" s="97">
        <v>322675.34745600005</v>
      </c>
      <c r="H112" s="5">
        <f t="shared" si="2"/>
        <v>130741.86854399997</v>
      </c>
      <c r="I112" s="18">
        <v>0.154</v>
      </c>
      <c r="J112" s="36">
        <v>0</v>
      </c>
    </row>
    <row r="113" spans="2:10">
      <c r="B113" s="3" t="s">
        <v>2</v>
      </c>
      <c r="C113" s="3" t="s">
        <v>3</v>
      </c>
      <c r="D113" s="3" t="s">
        <v>4</v>
      </c>
      <c r="E113" s="3" t="s">
        <v>43</v>
      </c>
      <c r="F113" s="97">
        <v>133539.84</v>
      </c>
      <c r="G113" s="97">
        <v>74596.515839999993</v>
      </c>
      <c r="H113" s="5">
        <f t="shared" si="2"/>
        <v>58943.324160000004</v>
      </c>
      <c r="I113" s="18">
        <v>0.13400000000000001</v>
      </c>
      <c r="J113" s="36">
        <v>3</v>
      </c>
    </row>
    <row r="114" spans="2:10">
      <c r="B114" s="3" t="s">
        <v>2</v>
      </c>
      <c r="C114" s="3" t="s">
        <v>3</v>
      </c>
      <c r="D114" s="3" t="s">
        <v>5</v>
      </c>
      <c r="E114" s="3" t="s">
        <v>46</v>
      </c>
      <c r="F114" s="97">
        <v>106513.92</v>
      </c>
      <c r="G114" s="97">
        <v>72540.610559999986</v>
      </c>
      <c r="H114" s="5">
        <f t="shared" si="2"/>
        <v>33973.309440000012</v>
      </c>
      <c r="I114" s="18">
        <v>0.187</v>
      </c>
      <c r="J114" s="36">
        <v>3</v>
      </c>
    </row>
    <row r="115" spans="2:10">
      <c r="B115" s="3" t="s">
        <v>2</v>
      </c>
      <c r="C115" s="3" t="s">
        <v>3</v>
      </c>
      <c r="D115" s="3" t="s">
        <v>5</v>
      </c>
      <c r="E115" s="3" t="s">
        <v>40</v>
      </c>
      <c r="F115" s="97">
        <v>79885.440000000002</v>
      </c>
      <c r="G115" s="97">
        <v>58684.538879999993</v>
      </c>
      <c r="H115" s="5">
        <f t="shared" si="2"/>
        <v>21200.90112000001</v>
      </c>
      <c r="I115" s="18">
        <v>0.54400000000000004</v>
      </c>
      <c r="J115" s="36">
        <v>9</v>
      </c>
    </row>
    <row r="116" spans="2:10">
      <c r="B116" s="3" t="s">
        <v>2</v>
      </c>
      <c r="C116" s="3" t="s">
        <v>3</v>
      </c>
      <c r="D116" s="3" t="s">
        <v>5</v>
      </c>
      <c r="E116" s="3" t="s">
        <v>46</v>
      </c>
      <c r="F116" s="97">
        <v>300155.52000000002</v>
      </c>
      <c r="G116" s="97">
        <v>195231.59039999999</v>
      </c>
      <c r="H116" s="5">
        <f t="shared" si="2"/>
        <v>104923.92960000003</v>
      </c>
      <c r="I116" s="18">
        <v>0.23300000000000001</v>
      </c>
      <c r="J116" s="36">
        <v>6</v>
      </c>
    </row>
    <row r="117" spans="2:10">
      <c r="B117" s="3" t="s">
        <v>2</v>
      </c>
      <c r="C117" s="3" t="s">
        <v>3</v>
      </c>
      <c r="D117" s="3" t="s">
        <v>5</v>
      </c>
      <c r="E117" s="3" t="s">
        <v>40</v>
      </c>
      <c r="F117" s="97">
        <v>65577.600000000006</v>
      </c>
      <c r="G117" s="97">
        <v>48173.875200000002</v>
      </c>
      <c r="H117" s="5">
        <f t="shared" si="2"/>
        <v>17403.724800000004</v>
      </c>
      <c r="I117" s="18">
        <v>0.56399999999999995</v>
      </c>
      <c r="J117" s="36">
        <v>8</v>
      </c>
    </row>
    <row r="118" spans="2:10">
      <c r="B118" s="3" t="s">
        <v>2</v>
      </c>
      <c r="C118" s="3" t="s">
        <v>3</v>
      </c>
      <c r="D118" s="3" t="s">
        <v>5</v>
      </c>
      <c r="E118" s="3" t="s">
        <v>40</v>
      </c>
      <c r="F118" s="97">
        <v>209286.2</v>
      </c>
      <c r="G118" s="97">
        <v>180968.86720000001</v>
      </c>
      <c r="H118" s="5">
        <f t="shared" si="2"/>
        <v>28317.332800000004</v>
      </c>
      <c r="I118" s="18">
        <v>0.432</v>
      </c>
      <c r="J118" s="36">
        <v>2</v>
      </c>
    </row>
    <row r="119" spans="2:10">
      <c r="B119" s="3" t="s">
        <v>2</v>
      </c>
      <c r="C119" s="3" t="s">
        <v>3</v>
      </c>
      <c r="D119" s="3" t="s">
        <v>5</v>
      </c>
      <c r="E119" s="3" t="s">
        <v>40</v>
      </c>
      <c r="F119" s="97">
        <v>139377.24</v>
      </c>
      <c r="G119" s="97">
        <v>99188.115840000013</v>
      </c>
      <c r="H119" s="5">
        <f t="shared" si="2"/>
        <v>40189.124159999978</v>
      </c>
      <c r="I119" s="18">
        <v>0.154</v>
      </c>
      <c r="J119" s="36">
        <v>4</v>
      </c>
    </row>
    <row r="120" spans="2:10">
      <c r="B120" s="3" t="s">
        <v>2</v>
      </c>
      <c r="C120" s="3" t="s">
        <v>3</v>
      </c>
      <c r="D120" s="3" t="s">
        <v>5</v>
      </c>
      <c r="E120" s="3" t="s">
        <v>46</v>
      </c>
      <c r="F120" s="97">
        <v>497835</v>
      </c>
      <c r="G120" s="97">
        <v>323809.2</v>
      </c>
      <c r="H120" s="5">
        <f t="shared" si="2"/>
        <v>174025.8</v>
      </c>
      <c r="I120" s="18">
        <v>0.247</v>
      </c>
      <c r="J120" s="36">
        <v>2</v>
      </c>
    </row>
    <row r="121" spans="2:10">
      <c r="B121" s="3" t="s">
        <v>2</v>
      </c>
      <c r="C121" s="3" t="s">
        <v>3</v>
      </c>
      <c r="D121" s="3" t="s">
        <v>5</v>
      </c>
      <c r="E121" s="3" t="s">
        <v>46</v>
      </c>
      <c r="F121" s="97">
        <v>111283.2</v>
      </c>
      <c r="G121" s="97">
        <v>62163.763200000001</v>
      </c>
      <c r="H121" s="5">
        <f t="shared" si="2"/>
        <v>49119.436799999996</v>
      </c>
      <c r="I121" s="18">
        <v>0.318</v>
      </c>
      <c r="J121" s="36">
        <v>2</v>
      </c>
    </row>
    <row r="122" spans="2:10">
      <c r="B122" s="3" t="s">
        <v>2</v>
      </c>
      <c r="C122" s="3" t="s">
        <v>3</v>
      </c>
      <c r="D122" s="3" t="s">
        <v>5</v>
      </c>
      <c r="E122" s="3" t="s">
        <v>40</v>
      </c>
      <c r="F122" s="97">
        <v>139377.24</v>
      </c>
      <c r="G122" s="97">
        <v>99188.115840000013</v>
      </c>
      <c r="H122" s="5">
        <f t="shared" si="2"/>
        <v>40189.124159999978</v>
      </c>
      <c r="I122" s="18">
        <v>0.45</v>
      </c>
      <c r="J122" s="36">
        <v>5</v>
      </c>
    </row>
    <row r="123" spans="2:10">
      <c r="B123" s="3" t="s">
        <v>2</v>
      </c>
      <c r="C123" s="3" t="s">
        <v>3</v>
      </c>
      <c r="D123" s="3" t="s">
        <v>5</v>
      </c>
      <c r="E123" s="3" t="s">
        <v>40</v>
      </c>
      <c r="F123" s="97">
        <v>139377.24</v>
      </c>
      <c r="G123" s="97">
        <v>99188.115840000013</v>
      </c>
      <c r="H123" s="5">
        <f t="shared" si="2"/>
        <v>40189.124159999978</v>
      </c>
      <c r="I123" s="18">
        <v>0.23300000000000001</v>
      </c>
      <c r="J123" s="36">
        <v>4</v>
      </c>
    </row>
    <row r="124" spans="2:10">
      <c r="B124" s="3" t="s">
        <v>2</v>
      </c>
      <c r="C124" s="3" t="s">
        <v>3</v>
      </c>
      <c r="D124" s="3" t="s">
        <v>6</v>
      </c>
      <c r="E124" s="3" t="s">
        <v>40</v>
      </c>
      <c r="F124" s="97">
        <v>127387.8</v>
      </c>
      <c r="G124" s="97">
        <v>82857.455999999991</v>
      </c>
      <c r="H124" s="5">
        <f t="shared" si="2"/>
        <v>44530.344000000012</v>
      </c>
      <c r="I124" s="18">
        <v>0.39800000000000002</v>
      </c>
      <c r="J124" s="36">
        <v>9</v>
      </c>
    </row>
    <row r="125" spans="2:10">
      <c r="B125" s="3" t="s">
        <v>2</v>
      </c>
      <c r="C125" s="3" t="s">
        <v>3</v>
      </c>
      <c r="D125" s="3" t="s">
        <v>6</v>
      </c>
      <c r="E125" s="3" t="s">
        <v>43</v>
      </c>
      <c r="F125" s="97">
        <v>147847.67999999999</v>
      </c>
      <c r="G125" s="97">
        <v>105216.12288</v>
      </c>
      <c r="H125" s="5">
        <f t="shared" si="2"/>
        <v>42631.557119999998</v>
      </c>
      <c r="I125" s="18">
        <v>0.39800000000000002</v>
      </c>
      <c r="J125" s="36">
        <v>8</v>
      </c>
    </row>
    <row r="126" spans="2:10">
      <c r="B126" s="3" t="s">
        <v>2</v>
      </c>
      <c r="C126" s="3" t="s">
        <v>3</v>
      </c>
      <c r="D126" s="3" t="s">
        <v>6</v>
      </c>
      <c r="E126" s="3" t="s">
        <v>46</v>
      </c>
      <c r="F126" s="97">
        <v>147847.67999999999</v>
      </c>
      <c r="G126" s="97">
        <v>105216.12288</v>
      </c>
      <c r="H126" s="5">
        <f t="shared" si="2"/>
        <v>42631.557119999998</v>
      </c>
      <c r="I126" s="18">
        <v>0.23300000000000001</v>
      </c>
      <c r="J126" s="36">
        <v>1</v>
      </c>
    </row>
    <row r="127" spans="2:10">
      <c r="B127" s="3" t="s">
        <v>2</v>
      </c>
      <c r="C127" s="3" t="s">
        <v>3</v>
      </c>
      <c r="D127" s="3" t="s">
        <v>6</v>
      </c>
      <c r="E127" s="3" t="s">
        <v>46</v>
      </c>
      <c r="F127" s="97">
        <v>87436.800000000003</v>
      </c>
      <c r="G127" s="97">
        <v>66239.078399999999</v>
      </c>
      <c r="H127" s="5">
        <f t="shared" si="2"/>
        <v>21197.721600000004</v>
      </c>
      <c r="I127" s="18">
        <v>0.65</v>
      </c>
      <c r="J127" s="36">
        <v>0</v>
      </c>
    </row>
    <row r="128" spans="2:10">
      <c r="B128" s="3" t="s">
        <v>2</v>
      </c>
      <c r="C128" s="3" t="s">
        <v>3</v>
      </c>
      <c r="D128" s="3" t="s">
        <v>6</v>
      </c>
      <c r="E128" s="3" t="s">
        <v>40</v>
      </c>
      <c r="F128" s="97">
        <v>127387.8</v>
      </c>
      <c r="G128" s="97">
        <v>110151.6768</v>
      </c>
      <c r="H128" s="5">
        <f t="shared" si="2"/>
        <v>17236.123200000002</v>
      </c>
      <c r="I128" s="18">
        <v>0.23300000000000001</v>
      </c>
      <c r="J128" s="36">
        <v>9</v>
      </c>
    </row>
    <row r="129" spans="2:10">
      <c r="B129" s="3" t="s">
        <v>2</v>
      </c>
      <c r="C129" s="3" t="s">
        <v>3</v>
      </c>
      <c r="D129" s="3" t="s">
        <v>6</v>
      </c>
      <c r="E129" s="3" t="s">
        <v>43</v>
      </c>
      <c r="F129" s="97">
        <v>127387.8</v>
      </c>
      <c r="G129" s="97">
        <v>110151.6768</v>
      </c>
      <c r="H129" s="5">
        <f t="shared" si="2"/>
        <v>17236.123200000002</v>
      </c>
      <c r="I129" s="18">
        <v>0.318</v>
      </c>
      <c r="J129" s="36">
        <v>1</v>
      </c>
    </row>
    <row r="130" spans="2:10">
      <c r="B130" s="3" t="s">
        <v>2</v>
      </c>
      <c r="C130" s="3" t="s">
        <v>3</v>
      </c>
      <c r="D130" s="3" t="s">
        <v>6</v>
      </c>
      <c r="E130" s="3" t="s">
        <v>45</v>
      </c>
      <c r="F130" s="97">
        <v>104907.6</v>
      </c>
      <c r="G130" s="97">
        <v>58602.297600000005</v>
      </c>
      <c r="H130" s="5">
        <f t="shared" si="2"/>
        <v>46305.3024</v>
      </c>
      <c r="I130" s="18">
        <v>0.65</v>
      </c>
      <c r="J130" s="36">
        <v>6</v>
      </c>
    </row>
    <row r="131" spans="2:10">
      <c r="B131" s="3" t="s">
        <v>2</v>
      </c>
      <c r="C131" s="3" t="s">
        <v>3</v>
      </c>
      <c r="D131" s="3" t="s">
        <v>6</v>
      </c>
      <c r="E131" s="3" t="s">
        <v>40</v>
      </c>
      <c r="F131" s="97">
        <v>104907.6</v>
      </c>
      <c r="G131" s="97">
        <v>112387.96800000001</v>
      </c>
      <c r="H131" s="5">
        <f t="shared" si="2"/>
        <v>-7480.3680000000022</v>
      </c>
      <c r="I131" s="18">
        <v>0.247</v>
      </c>
      <c r="J131" s="36">
        <v>4</v>
      </c>
    </row>
    <row r="132" spans="2:10">
      <c r="B132" s="3" t="s">
        <v>2</v>
      </c>
      <c r="C132" s="3" t="s">
        <v>3</v>
      </c>
      <c r="D132" s="3" t="s">
        <v>6</v>
      </c>
      <c r="E132" s="3" t="s">
        <v>45</v>
      </c>
      <c r="F132" s="97">
        <v>82427.399999999994</v>
      </c>
      <c r="G132" s="97">
        <v>62444.131200000003</v>
      </c>
      <c r="H132" s="5">
        <f t="shared" si="2"/>
        <v>19983.268799999991</v>
      </c>
      <c r="I132" s="18">
        <v>0.13400000000000001</v>
      </c>
      <c r="J132" s="36">
        <v>9</v>
      </c>
    </row>
    <row r="133" spans="2:10">
      <c r="B133" s="3" t="s">
        <v>2</v>
      </c>
      <c r="C133" s="3" t="s">
        <v>3</v>
      </c>
      <c r="D133" s="3" t="s">
        <v>6</v>
      </c>
      <c r="E133" s="3" t="s">
        <v>46</v>
      </c>
      <c r="F133" s="97">
        <v>250129.6</v>
      </c>
      <c r="G133" s="97">
        <v>162692.992</v>
      </c>
      <c r="H133" s="5">
        <f t="shared" ref="H133:H164" si="3">F133-G133</f>
        <v>87436.608000000007</v>
      </c>
      <c r="I133" s="18">
        <v>0.23300000000000001</v>
      </c>
      <c r="J133" s="36">
        <v>9</v>
      </c>
    </row>
    <row r="134" spans="2:10">
      <c r="B134" s="3" t="s">
        <v>2</v>
      </c>
      <c r="C134" s="3" t="s">
        <v>3</v>
      </c>
      <c r="D134" s="3" t="s">
        <v>6</v>
      </c>
      <c r="E134" s="3" t="s">
        <v>46</v>
      </c>
      <c r="F134" s="97">
        <v>147847.67999999999</v>
      </c>
      <c r="G134" s="97">
        <v>105216.12288</v>
      </c>
      <c r="H134" s="5">
        <f t="shared" si="3"/>
        <v>42631.557119999998</v>
      </c>
      <c r="I134" s="18">
        <v>0.154</v>
      </c>
      <c r="J134" s="36">
        <v>3</v>
      </c>
    </row>
    <row r="135" spans="2:10">
      <c r="B135" s="3" t="s">
        <v>7</v>
      </c>
      <c r="C135" s="3" t="s">
        <v>3</v>
      </c>
      <c r="D135" s="3" t="s">
        <v>4</v>
      </c>
      <c r="E135" s="3" t="s">
        <v>45</v>
      </c>
      <c r="F135" s="97">
        <v>109176.768</v>
      </c>
      <c r="G135" s="97">
        <v>68506.048511999994</v>
      </c>
      <c r="H135" s="5">
        <f t="shared" si="3"/>
        <v>40670.719488000002</v>
      </c>
      <c r="I135" s="18">
        <v>0.56399999999999995</v>
      </c>
      <c r="J135" s="36">
        <v>8</v>
      </c>
    </row>
    <row r="136" spans="2:10">
      <c r="B136" s="3" t="s">
        <v>7</v>
      </c>
      <c r="C136" s="3" t="s">
        <v>3</v>
      </c>
      <c r="D136" s="3" t="s">
        <v>4</v>
      </c>
      <c r="E136" s="3" t="s">
        <v>43</v>
      </c>
      <c r="F136" s="97">
        <v>103851.07199999999</v>
      </c>
      <c r="G136" s="97">
        <v>61985.544191999994</v>
      </c>
      <c r="H136" s="5">
        <f t="shared" si="3"/>
        <v>41865.527807999992</v>
      </c>
      <c r="I136" s="20">
        <v>0.26500000000000001</v>
      </c>
      <c r="J136" s="36">
        <v>2</v>
      </c>
    </row>
    <row r="137" spans="2:10">
      <c r="B137" s="3" t="s">
        <v>7</v>
      </c>
      <c r="C137" s="3" t="s">
        <v>3</v>
      </c>
      <c r="D137" s="3" t="s">
        <v>4</v>
      </c>
      <c r="E137" s="3" t="s">
        <v>45</v>
      </c>
      <c r="F137" s="97">
        <v>597402</v>
      </c>
      <c r="G137" s="97">
        <v>388571.04</v>
      </c>
      <c r="H137" s="5">
        <f t="shared" si="3"/>
        <v>208830.96000000002</v>
      </c>
      <c r="I137" s="18">
        <v>0.39800000000000002</v>
      </c>
      <c r="J137" s="36">
        <v>6</v>
      </c>
    </row>
    <row r="138" spans="2:10">
      <c r="B138" s="3" t="s">
        <v>7</v>
      </c>
      <c r="C138" s="3" t="s">
        <v>3</v>
      </c>
      <c r="D138" s="3" t="s">
        <v>4</v>
      </c>
      <c r="E138" s="3" t="s">
        <v>43</v>
      </c>
      <c r="F138" s="97">
        <v>104924.16</v>
      </c>
      <c r="G138" s="97">
        <v>79486.894079999984</v>
      </c>
      <c r="H138" s="5">
        <f t="shared" si="3"/>
        <v>25437.26592000002</v>
      </c>
      <c r="I138" s="18">
        <v>0.315</v>
      </c>
      <c r="J138" s="36">
        <v>9</v>
      </c>
    </row>
    <row r="139" spans="2:10">
      <c r="B139" s="3" t="s">
        <v>7</v>
      </c>
      <c r="C139" s="3" t="s">
        <v>3</v>
      </c>
      <c r="D139" s="3" t="s">
        <v>4</v>
      </c>
      <c r="E139" s="3" t="s">
        <v>43</v>
      </c>
      <c r="F139" s="97">
        <v>106513.92</v>
      </c>
      <c r="G139" s="97">
        <v>92102.123520000008</v>
      </c>
      <c r="H139" s="5">
        <f t="shared" si="3"/>
        <v>14411.79647999999</v>
      </c>
      <c r="I139" s="18">
        <v>0.255</v>
      </c>
      <c r="J139" s="36">
        <v>9</v>
      </c>
    </row>
    <row r="140" spans="2:10">
      <c r="B140" s="3" t="s">
        <v>7</v>
      </c>
      <c r="C140" s="3" t="s">
        <v>3</v>
      </c>
      <c r="D140" s="3" t="s">
        <v>4</v>
      </c>
      <c r="E140" s="3" t="s">
        <v>45</v>
      </c>
      <c r="F140" s="97">
        <v>79885.440000000002</v>
      </c>
      <c r="G140" s="97">
        <v>58684.538879999993</v>
      </c>
      <c r="H140" s="5">
        <f t="shared" si="3"/>
        <v>21200.90112000001</v>
      </c>
      <c r="I140" s="18">
        <v>0.56399999999999995</v>
      </c>
      <c r="J140" s="36">
        <v>8</v>
      </c>
    </row>
    <row r="141" spans="2:10">
      <c r="B141" s="3" t="s">
        <v>7</v>
      </c>
      <c r="C141" s="3" t="s">
        <v>3</v>
      </c>
      <c r="D141" s="3" t="s">
        <v>4</v>
      </c>
      <c r="E141" s="3" t="s">
        <v>43</v>
      </c>
      <c r="F141" s="97">
        <v>177417.21599999999</v>
      </c>
      <c r="G141" s="97">
        <v>126259.347456</v>
      </c>
      <c r="H141" s="5">
        <f t="shared" si="3"/>
        <v>51157.868543999983</v>
      </c>
      <c r="I141" s="18">
        <v>0.318</v>
      </c>
      <c r="J141" s="36">
        <v>4</v>
      </c>
    </row>
    <row r="142" spans="2:10">
      <c r="B142" s="3" t="s">
        <v>7</v>
      </c>
      <c r="C142" s="3" t="s">
        <v>99</v>
      </c>
      <c r="D142" s="3" t="s">
        <v>102</v>
      </c>
      <c r="E142" s="3" t="s">
        <v>45</v>
      </c>
      <c r="F142" s="97">
        <v>131012.1216</v>
      </c>
      <c r="G142" s="97">
        <v>82207.25821439999</v>
      </c>
      <c r="H142" s="5">
        <f t="shared" si="3"/>
        <v>48804.863385600009</v>
      </c>
      <c r="I142" s="18">
        <v>0.187</v>
      </c>
      <c r="J142" s="36">
        <v>5</v>
      </c>
    </row>
    <row r="143" spans="2:10">
      <c r="B143" s="3" t="s">
        <v>7</v>
      </c>
      <c r="C143" s="3" t="s">
        <v>99</v>
      </c>
      <c r="D143" s="3" t="s">
        <v>101</v>
      </c>
      <c r="E143" s="3" t="s">
        <v>43</v>
      </c>
      <c r="F143" s="97">
        <v>109176.768</v>
      </c>
      <c r="G143" s="97">
        <v>68506.048511999994</v>
      </c>
      <c r="H143" s="5">
        <f t="shared" si="3"/>
        <v>40670.719488000002</v>
      </c>
      <c r="I143" s="18">
        <v>0.13400000000000001</v>
      </c>
      <c r="J143" s="36">
        <v>4</v>
      </c>
    </row>
    <row r="144" spans="2:10">
      <c r="B144" s="3" t="s">
        <v>7</v>
      </c>
      <c r="C144" s="3" t="s">
        <v>99</v>
      </c>
      <c r="D144" s="3" t="s">
        <v>101</v>
      </c>
      <c r="E144" s="3" t="s">
        <v>45</v>
      </c>
      <c r="F144" s="97">
        <v>105182.49599999998</v>
      </c>
      <c r="G144" s="97">
        <v>63585.105407999996</v>
      </c>
      <c r="H144" s="5">
        <f t="shared" si="3"/>
        <v>41597.390591999989</v>
      </c>
      <c r="I144" s="18">
        <v>0.27600000000000002</v>
      </c>
      <c r="J144" s="36">
        <v>5</v>
      </c>
    </row>
    <row r="145" spans="2:10">
      <c r="B145" s="3" t="s">
        <v>7</v>
      </c>
      <c r="C145" s="3" t="s">
        <v>99</v>
      </c>
      <c r="D145" s="3" t="s">
        <v>101</v>
      </c>
      <c r="E145" s="3" t="s">
        <v>40</v>
      </c>
      <c r="F145" s="97">
        <v>1664263.44</v>
      </c>
      <c r="G145" s="97">
        <v>1133435.7619200002</v>
      </c>
      <c r="H145" s="5">
        <f t="shared" si="3"/>
        <v>530827.67807999975</v>
      </c>
      <c r="I145" s="18">
        <v>0.23300000000000001</v>
      </c>
      <c r="J145" s="36">
        <v>9</v>
      </c>
    </row>
    <row r="146" spans="2:10">
      <c r="B146" s="3" t="s">
        <v>7</v>
      </c>
      <c r="C146" s="3" t="s">
        <v>99</v>
      </c>
      <c r="D146" s="3" t="s">
        <v>101</v>
      </c>
      <c r="E146" s="3" t="s">
        <v>45</v>
      </c>
      <c r="F146" s="97">
        <v>177417.21599999999</v>
      </c>
      <c r="G146" s="97">
        <v>126259.347456</v>
      </c>
      <c r="H146" s="5">
        <f t="shared" si="3"/>
        <v>51157.868543999983</v>
      </c>
      <c r="I146" s="18">
        <v>0.247</v>
      </c>
      <c r="J146" s="36">
        <v>8</v>
      </c>
    </row>
    <row r="147" spans="2:10">
      <c r="B147" s="3" t="s">
        <v>7</v>
      </c>
      <c r="C147" s="3" t="s">
        <v>99</v>
      </c>
      <c r="D147" s="3" t="s">
        <v>101</v>
      </c>
      <c r="E147" s="3" t="s">
        <v>43</v>
      </c>
      <c r="F147" s="97">
        <v>131012.1216</v>
      </c>
      <c r="G147" s="97">
        <v>82207.25821439999</v>
      </c>
      <c r="H147" s="5">
        <f t="shared" si="3"/>
        <v>48804.863385600009</v>
      </c>
      <c r="I147" s="18">
        <v>0.35599999999999998</v>
      </c>
      <c r="J147" s="36">
        <v>2</v>
      </c>
    </row>
    <row r="148" spans="2:10">
      <c r="B148" s="3" t="s">
        <v>7</v>
      </c>
      <c r="C148" s="3" t="s">
        <v>47</v>
      </c>
      <c r="D148" s="3" t="s">
        <v>48</v>
      </c>
      <c r="E148" s="3" t="s">
        <v>46</v>
      </c>
      <c r="F148" s="97">
        <v>1386886.2</v>
      </c>
      <c r="G148" s="97">
        <v>944529.80160000001</v>
      </c>
      <c r="H148" s="5">
        <f t="shared" si="3"/>
        <v>442356.39839999995</v>
      </c>
      <c r="I148" s="18">
        <v>0.432</v>
      </c>
      <c r="J148" s="36">
        <v>10</v>
      </c>
    </row>
    <row r="149" spans="2:10">
      <c r="B149" s="3" t="s">
        <v>7</v>
      </c>
      <c r="C149" s="3" t="s">
        <v>47</v>
      </c>
      <c r="D149" s="3" t="s">
        <v>48</v>
      </c>
      <c r="E149" s="3" t="s">
        <v>46</v>
      </c>
      <c r="F149" s="97">
        <v>377847.68</v>
      </c>
      <c r="G149" s="97">
        <v>268896.12288000004</v>
      </c>
      <c r="H149" s="5">
        <f t="shared" si="3"/>
        <v>108951.55711999995</v>
      </c>
      <c r="I149" s="20">
        <v>0.39800000000000002</v>
      </c>
      <c r="J149" s="36">
        <v>3</v>
      </c>
    </row>
    <row r="150" spans="2:10">
      <c r="B150" s="3" t="s">
        <v>7</v>
      </c>
      <c r="C150" s="3" t="s">
        <v>47</v>
      </c>
      <c r="D150" s="3" t="s">
        <v>49</v>
      </c>
      <c r="E150" s="3" t="s">
        <v>40</v>
      </c>
      <c r="F150" s="97">
        <v>82427.399999999994</v>
      </c>
      <c r="G150" s="97">
        <v>62444.131200000003</v>
      </c>
      <c r="H150" s="5">
        <f t="shared" si="3"/>
        <v>19983.268799999991</v>
      </c>
      <c r="I150" s="18">
        <v>0.53300000000000003</v>
      </c>
      <c r="J150" s="36">
        <v>1</v>
      </c>
    </row>
    <row r="151" spans="2:10">
      <c r="B151" s="3" t="s">
        <v>7</v>
      </c>
      <c r="C151" s="3" t="s">
        <v>47</v>
      </c>
      <c r="D151" s="3" t="s">
        <v>48</v>
      </c>
      <c r="E151" s="3" t="s">
        <v>45</v>
      </c>
      <c r="F151" s="97">
        <v>59202</v>
      </c>
      <c r="G151" s="97">
        <v>51191.712</v>
      </c>
      <c r="H151" s="5">
        <f t="shared" si="3"/>
        <v>8010.2880000000005</v>
      </c>
      <c r="I151" s="20">
        <v>0.26500000000000001</v>
      </c>
      <c r="J151" s="36">
        <v>9</v>
      </c>
    </row>
    <row r="152" spans="2:10">
      <c r="B152" s="3" t="s">
        <v>7</v>
      </c>
      <c r="C152" s="3" t="s">
        <v>47</v>
      </c>
      <c r="D152" s="3" t="s">
        <v>48</v>
      </c>
      <c r="E152" s="3" t="s">
        <v>45</v>
      </c>
      <c r="F152" s="97">
        <v>45540</v>
      </c>
      <c r="G152" s="97">
        <v>33454.080000000002</v>
      </c>
      <c r="H152" s="5">
        <f t="shared" si="3"/>
        <v>12085.919999999998</v>
      </c>
      <c r="I152" s="18">
        <v>0.56399999999999995</v>
      </c>
      <c r="J152" s="36">
        <v>2</v>
      </c>
    </row>
    <row r="153" spans="2:10">
      <c r="B153" s="3" t="s">
        <v>7</v>
      </c>
      <c r="C153" s="3" t="s">
        <v>47</v>
      </c>
      <c r="D153" s="3" t="s">
        <v>49</v>
      </c>
      <c r="E153" s="3" t="s">
        <v>43</v>
      </c>
      <c r="F153" s="97">
        <v>90980.64</v>
      </c>
      <c r="G153" s="97">
        <v>57088.373760000002</v>
      </c>
      <c r="H153" s="5">
        <f t="shared" si="3"/>
        <v>33892.266239999997</v>
      </c>
      <c r="I153" s="18">
        <v>0.27600000000000002</v>
      </c>
      <c r="J153" s="36">
        <v>0</v>
      </c>
    </row>
    <row r="154" spans="2:10">
      <c r="B154" s="3" t="s">
        <v>7</v>
      </c>
      <c r="C154" s="3" t="s">
        <v>47</v>
      </c>
      <c r="D154" s="3" t="s">
        <v>48</v>
      </c>
      <c r="E154" s="3" t="s">
        <v>43</v>
      </c>
      <c r="F154" s="97">
        <v>90980.64</v>
      </c>
      <c r="G154" s="97">
        <v>57088.373760000002</v>
      </c>
      <c r="H154" s="5">
        <f t="shared" si="3"/>
        <v>33892.266239999997</v>
      </c>
      <c r="I154" s="18">
        <v>0.54400000000000004</v>
      </c>
      <c r="J154" s="36">
        <v>6</v>
      </c>
    </row>
    <row r="155" spans="2:10">
      <c r="B155" s="3" t="s">
        <v>7</v>
      </c>
      <c r="C155" s="3" t="s">
        <v>47</v>
      </c>
      <c r="D155" s="3" t="s">
        <v>48</v>
      </c>
      <c r="E155" s="3" t="s">
        <v>43</v>
      </c>
      <c r="F155" s="97">
        <v>66571.199999999997</v>
      </c>
      <c r="G155" s="97">
        <v>48903.782400000004</v>
      </c>
      <c r="H155" s="5">
        <f t="shared" si="3"/>
        <v>17667.417599999993</v>
      </c>
      <c r="I155" s="18">
        <v>0.315</v>
      </c>
      <c r="J155" s="36">
        <v>5</v>
      </c>
    </row>
    <row r="156" spans="2:10">
      <c r="B156" s="3" t="s">
        <v>7</v>
      </c>
      <c r="C156" s="3" t="s">
        <v>47</v>
      </c>
      <c r="D156" s="3" t="s">
        <v>48</v>
      </c>
      <c r="E156" s="3" t="s">
        <v>43</v>
      </c>
      <c r="F156" s="97">
        <v>66571.199999999997</v>
      </c>
      <c r="G156" s="97">
        <v>48903.782400000004</v>
      </c>
      <c r="H156" s="5">
        <f t="shared" si="3"/>
        <v>17667.417599999993</v>
      </c>
      <c r="I156" s="18">
        <v>0.187</v>
      </c>
      <c r="J156" s="36">
        <v>3</v>
      </c>
    </row>
    <row r="157" spans="2:10">
      <c r="B157" s="3" t="s">
        <v>7</v>
      </c>
      <c r="C157" s="3" t="s">
        <v>3</v>
      </c>
      <c r="D157" s="3" t="s">
        <v>49</v>
      </c>
      <c r="E157" s="3" t="s">
        <v>45</v>
      </c>
      <c r="F157" s="97">
        <v>60720</v>
      </c>
      <c r="G157" s="97">
        <v>52504.32</v>
      </c>
      <c r="H157" s="5">
        <f t="shared" si="3"/>
        <v>8215.68</v>
      </c>
      <c r="I157" s="18">
        <v>0.255</v>
      </c>
      <c r="J157" s="36">
        <v>8</v>
      </c>
    </row>
    <row r="158" spans="2:10">
      <c r="B158" s="3" t="s">
        <v>7</v>
      </c>
      <c r="C158" s="3" t="s">
        <v>3</v>
      </c>
      <c r="D158" s="3" t="s">
        <v>49</v>
      </c>
      <c r="E158" s="3" t="s">
        <v>45</v>
      </c>
      <c r="F158" s="97">
        <v>59961</v>
      </c>
      <c r="G158" s="97">
        <v>36247.727999999996</v>
      </c>
      <c r="H158" s="5">
        <f t="shared" si="3"/>
        <v>23713.272000000004</v>
      </c>
      <c r="I158" s="18">
        <v>0.35599999999999998</v>
      </c>
      <c r="J158" s="36">
        <v>5</v>
      </c>
    </row>
    <row r="159" spans="2:10">
      <c r="B159" s="3" t="s">
        <v>8</v>
      </c>
      <c r="C159" s="3" t="s">
        <v>38</v>
      </c>
      <c r="D159" s="3" t="s">
        <v>42</v>
      </c>
      <c r="E159" s="3" t="s">
        <v>45</v>
      </c>
      <c r="F159" s="97">
        <v>59961</v>
      </c>
      <c r="G159" s="97">
        <v>36247.727999999996</v>
      </c>
      <c r="H159" s="5">
        <f t="shared" si="3"/>
        <v>23713.272000000004</v>
      </c>
      <c r="I159" s="18">
        <v>0.27600000000000002</v>
      </c>
      <c r="J159" s="36">
        <v>6</v>
      </c>
    </row>
    <row r="160" spans="2:10">
      <c r="B160" s="3" t="s">
        <v>8</v>
      </c>
      <c r="C160" s="3" t="s">
        <v>38</v>
      </c>
      <c r="D160" s="3" t="s">
        <v>42</v>
      </c>
      <c r="E160" s="3" t="s">
        <v>43</v>
      </c>
      <c r="F160" s="97">
        <v>88761.600000000006</v>
      </c>
      <c r="G160" s="97">
        <v>60450.508799999996</v>
      </c>
      <c r="H160" s="5">
        <f t="shared" si="3"/>
        <v>28311.09120000001</v>
      </c>
      <c r="I160" s="18">
        <v>0.255</v>
      </c>
      <c r="J160" s="36">
        <v>5</v>
      </c>
    </row>
    <row r="161" spans="2:10">
      <c r="B161" s="3" t="s">
        <v>8</v>
      </c>
      <c r="C161" s="3" t="s">
        <v>38</v>
      </c>
      <c r="D161" s="3" t="s">
        <v>42</v>
      </c>
      <c r="E161" s="3" t="s">
        <v>43</v>
      </c>
      <c r="F161" s="97">
        <v>88761.600000000006</v>
      </c>
      <c r="G161" s="97">
        <v>76751.7696</v>
      </c>
      <c r="H161" s="5">
        <f t="shared" si="3"/>
        <v>12009.830400000006</v>
      </c>
      <c r="I161" s="18">
        <v>0.56399999999999995</v>
      </c>
      <c r="J161" s="36">
        <v>5</v>
      </c>
    </row>
    <row r="162" spans="2:10">
      <c r="B162" s="3" t="s">
        <v>8</v>
      </c>
      <c r="C162" s="3" t="s">
        <v>38</v>
      </c>
      <c r="D162" s="3" t="s">
        <v>42</v>
      </c>
      <c r="E162" s="3" t="s">
        <v>40</v>
      </c>
      <c r="F162" s="97">
        <v>87652.08</v>
      </c>
      <c r="G162" s="97">
        <v>52987.58784</v>
      </c>
      <c r="H162" s="5">
        <f t="shared" si="3"/>
        <v>34664.492160000002</v>
      </c>
      <c r="I162" s="18">
        <v>0.54400000000000004</v>
      </c>
      <c r="J162" s="36">
        <v>1</v>
      </c>
    </row>
    <row r="163" spans="2:10">
      <c r="B163" s="3" t="s">
        <v>8</v>
      </c>
      <c r="C163" s="3" t="s">
        <v>38</v>
      </c>
      <c r="D163" s="3" t="s">
        <v>42</v>
      </c>
      <c r="E163" s="3" t="s">
        <v>40</v>
      </c>
      <c r="F163" s="97">
        <v>86542.56</v>
      </c>
      <c r="G163" s="97">
        <v>51654.620159999999</v>
      </c>
      <c r="H163" s="5">
        <f t="shared" si="3"/>
        <v>34887.939839999999</v>
      </c>
      <c r="I163" s="18">
        <v>0.255</v>
      </c>
      <c r="J163" s="36">
        <v>9</v>
      </c>
    </row>
    <row r="164" spans="2:10">
      <c r="B164" s="3" t="s">
        <v>8</v>
      </c>
      <c r="C164" s="3" t="s">
        <v>47</v>
      </c>
      <c r="D164" s="3" t="s">
        <v>49</v>
      </c>
      <c r="E164" s="3" t="s">
        <v>45</v>
      </c>
      <c r="F164" s="97">
        <v>60720</v>
      </c>
      <c r="G164" s="97">
        <v>41352.959999999999</v>
      </c>
      <c r="H164" s="5">
        <f t="shared" si="3"/>
        <v>19367.04</v>
      </c>
      <c r="I164" s="18">
        <v>0.187</v>
      </c>
      <c r="J164" s="36">
        <v>9</v>
      </c>
    </row>
    <row r="165" spans="2:10">
      <c r="B165" s="3" t="s">
        <v>8</v>
      </c>
      <c r="C165" s="3" t="s">
        <v>47</v>
      </c>
      <c r="D165" s="3" t="s">
        <v>49</v>
      </c>
      <c r="E165" s="3" t="s">
        <v>43</v>
      </c>
      <c r="F165" s="97">
        <v>87652.08</v>
      </c>
      <c r="G165" s="97">
        <v>52987.58784</v>
      </c>
      <c r="H165" s="5">
        <f t="shared" ref="H165:H172" si="4">F165-G165</f>
        <v>34664.492160000002</v>
      </c>
      <c r="I165" s="18">
        <v>0.26500000000000001</v>
      </c>
      <c r="J165" s="36">
        <v>7</v>
      </c>
    </row>
    <row r="166" spans="2:10">
      <c r="B166" s="3" t="s">
        <v>8</v>
      </c>
      <c r="C166" s="3" t="s">
        <v>47</v>
      </c>
      <c r="D166" s="3" t="s">
        <v>49</v>
      </c>
      <c r="E166" s="3" t="s">
        <v>43</v>
      </c>
      <c r="F166" s="97">
        <v>86542.56</v>
      </c>
      <c r="G166" s="97">
        <v>51654.620159999999</v>
      </c>
      <c r="H166" s="5">
        <f t="shared" si="4"/>
        <v>34887.939839999999</v>
      </c>
      <c r="I166" s="18">
        <v>0.35599999999999998</v>
      </c>
      <c r="J166" s="36">
        <v>5</v>
      </c>
    </row>
    <row r="167" spans="2:10">
      <c r="B167" s="3" t="s">
        <v>8</v>
      </c>
      <c r="C167" s="3" t="s">
        <v>47</v>
      </c>
      <c r="D167" s="3" t="s">
        <v>49</v>
      </c>
      <c r="E167" s="3" t="s">
        <v>46</v>
      </c>
      <c r="F167" s="97">
        <v>341205</v>
      </c>
      <c r="G167" s="97">
        <v>190600.08</v>
      </c>
      <c r="H167" s="5">
        <f t="shared" si="4"/>
        <v>150604.92000000001</v>
      </c>
      <c r="I167" s="18">
        <v>0.23300000000000001</v>
      </c>
      <c r="J167" s="36">
        <v>1</v>
      </c>
    </row>
    <row r="168" spans="2:10">
      <c r="B168" s="3" t="s">
        <v>8</v>
      </c>
      <c r="C168" s="3" t="s">
        <v>38</v>
      </c>
      <c r="D168" s="3" t="s">
        <v>39</v>
      </c>
      <c r="E168" s="3" t="s">
        <v>45</v>
      </c>
      <c r="F168" s="97">
        <v>62238</v>
      </c>
      <c r="G168" s="97">
        <v>39052.991999999998</v>
      </c>
      <c r="H168" s="5">
        <f t="shared" si="4"/>
        <v>23185.008000000002</v>
      </c>
      <c r="I168" s="18">
        <v>0.315</v>
      </c>
      <c r="J168" s="36">
        <v>8</v>
      </c>
    </row>
    <row r="169" spans="2:10">
      <c r="B169" s="3" t="s">
        <v>8</v>
      </c>
      <c r="C169" s="3" t="s">
        <v>38</v>
      </c>
      <c r="D169" s="3" t="s">
        <v>39</v>
      </c>
      <c r="E169" s="3" t="s">
        <v>45</v>
      </c>
      <c r="F169" s="97">
        <v>62238</v>
      </c>
      <c r="G169" s="97">
        <v>39052.991999999998</v>
      </c>
      <c r="H169" s="5">
        <f t="shared" si="4"/>
        <v>23185.008000000002</v>
      </c>
      <c r="I169" s="18">
        <v>0.56399999999999995</v>
      </c>
      <c r="J169" s="36">
        <v>3</v>
      </c>
    </row>
    <row r="170" spans="2:10">
      <c r="B170" s="3" t="s">
        <v>8</v>
      </c>
      <c r="C170" s="3" t="s">
        <v>38</v>
      </c>
      <c r="D170" s="3" t="s">
        <v>39</v>
      </c>
      <c r="E170" s="3" t="s">
        <v>45</v>
      </c>
      <c r="F170" s="97">
        <v>59202</v>
      </c>
      <c r="G170" s="97">
        <v>35335.872000000003</v>
      </c>
      <c r="H170" s="5">
        <f t="shared" si="4"/>
        <v>23866.127999999997</v>
      </c>
      <c r="I170" s="18">
        <v>0.255</v>
      </c>
      <c r="J170" s="36">
        <v>2</v>
      </c>
    </row>
    <row r="171" spans="2:10">
      <c r="B171" s="3" t="s">
        <v>8</v>
      </c>
      <c r="C171" s="3" t="s">
        <v>38</v>
      </c>
      <c r="D171" s="3" t="s">
        <v>39</v>
      </c>
      <c r="E171" s="3" t="s">
        <v>45</v>
      </c>
      <c r="F171" s="97">
        <v>45540</v>
      </c>
      <c r="G171" s="97">
        <v>33454.080000000002</v>
      </c>
      <c r="H171" s="5">
        <f t="shared" si="4"/>
        <v>12085.919999999998</v>
      </c>
      <c r="I171" s="18">
        <v>0.54400000000000004</v>
      </c>
      <c r="J171" s="36">
        <v>8</v>
      </c>
    </row>
    <row r="172" spans="2:10">
      <c r="B172" s="3" t="s">
        <v>8</v>
      </c>
      <c r="C172" s="3" t="s">
        <v>38</v>
      </c>
      <c r="D172" s="3" t="s">
        <v>39</v>
      </c>
      <c r="E172" s="3" t="s">
        <v>43</v>
      </c>
      <c r="F172" s="97">
        <v>90980.64</v>
      </c>
      <c r="G172" s="97">
        <v>57088.373760000002</v>
      </c>
      <c r="H172" s="5">
        <f t="shared" si="4"/>
        <v>33892.266239999997</v>
      </c>
      <c r="I172" s="18">
        <v>0.255</v>
      </c>
      <c r="J172" s="36">
        <v>9</v>
      </c>
    </row>
  </sheetData>
  <phoneticPr fontId="0" type="noConversion"/>
  <hyperlinks>
    <hyperlink ref="B3" r:id="rId1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showGridLines="0" workbookViewId="0"/>
  </sheetViews>
  <sheetFormatPr defaultRowHeight="12.75"/>
  <sheetData>
    <row r="1" spans="1:1" ht="30">
      <c r="A1" s="2" t="s">
        <v>25</v>
      </c>
    </row>
  </sheetData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R3"/>
  <sheetViews>
    <sheetView showGridLines="0" workbookViewId="0">
      <selection activeCell="A4" sqref="A4"/>
    </sheetView>
  </sheetViews>
  <sheetFormatPr defaultRowHeight="12.75"/>
  <cols>
    <col min="1" max="1" width="10.42578125" customWidth="1"/>
    <col min="2" max="2" width="28.42578125" customWidth="1"/>
    <col min="3" max="3" width="23.85546875" customWidth="1"/>
    <col min="4" max="4" width="13.28515625" bestFit="1" customWidth="1"/>
    <col min="5" max="5" width="15" customWidth="1"/>
    <col min="6" max="6" width="14" customWidth="1"/>
    <col min="7" max="7" width="5.7109375" customWidth="1"/>
    <col min="8" max="8" width="10.5703125" customWidth="1"/>
    <col min="9" max="9" width="12.7109375" bestFit="1" customWidth="1"/>
    <col min="10" max="10" width="15.140625" bestFit="1" customWidth="1"/>
    <col min="11" max="11" width="13.42578125" bestFit="1" customWidth="1"/>
    <col min="12" max="12" width="13.7109375" bestFit="1" customWidth="1"/>
    <col min="13" max="13" width="13.42578125" customWidth="1"/>
    <col min="14" max="14" width="25.28515625" customWidth="1"/>
    <col min="15" max="15" width="22.85546875" customWidth="1"/>
    <col min="16" max="16" width="11.28515625" bestFit="1" customWidth="1"/>
    <col min="17" max="17" width="15.28515625" customWidth="1"/>
    <col min="18" max="18" width="17.7109375" bestFit="1" customWidth="1"/>
  </cols>
  <sheetData>
    <row r="1" spans="1:18" ht="30">
      <c r="A1" s="2" t="s">
        <v>26</v>
      </c>
    </row>
    <row r="2" spans="1:18" ht="30">
      <c r="A2" s="2" t="s">
        <v>10</v>
      </c>
    </row>
    <row r="3" spans="1:18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</sheetData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J76"/>
  <sheetViews>
    <sheetView showGridLines="0" topLeftCell="A191" workbookViewId="0">
      <selection activeCell="A4" sqref="A4:IV202"/>
    </sheetView>
  </sheetViews>
  <sheetFormatPr defaultRowHeight="12.75"/>
  <cols>
    <col min="1" max="1" width="3.42578125" customWidth="1"/>
    <col min="2" max="2" width="12.7109375" customWidth="1"/>
    <col min="3" max="3" width="11" bestFit="1" customWidth="1"/>
    <col min="4" max="4" width="14.28515625" bestFit="1" customWidth="1"/>
    <col min="5" max="5" width="14.85546875" bestFit="1" customWidth="1"/>
    <col min="6" max="6" width="15.5703125" bestFit="1" customWidth="1"/>
    <col min="7" max="7" width="17.140625" customWidth="1"/>
    <col min="8" max="8" width="13.140625" bestFit="1" customWidth="1"/>
    <col min="9" max="10" width="13.140625" customWidth="1"/>
    <col min="11" max="26" width="10.28515625" customWidth="1"/>
    <col min="27" max="29" width="10" customWidth="1"/>
  </cols>
  <sheetData>
    <row r="1" spans="1:10" ht="30">
      <c r="A1" s="2" t="s">
        <v>11</v>
      </c>
    </row>
    <row r="3" spans="1:10" ht="18">
      <c r="B3" s="3"/>
      <c r="C3" s="3"/>
      <c r="D3" s="3"/>
      <c r="E3" s="3"/>
      <c r="F3" s="5"/>
      <c r="G3" s="3"/>
      <c r="H3" s="3"/>
      <c r="I3" s="17"/>
    </row>
    <row r="4" spans="1:10" ht="18">
      <c r="B4" s="7" t="s">
        <v>28</v>
      </c>
      <c r="C4" s="8"/>
      <c r="D4" s="8"/>
      <c r="E4" s="8"/>
      <c r="F4" s="9"/>
      <c r="G4" s="9"/>
      <c r="H4" s="9"/>
      <c r="I4" s="8"/>
      <c r="J4" s="10"/>
    </row>
    <row r="5" spans="1:10" ht="18">
      <c r="B5" s="11" t="s">
        <v>29</v>
      </c>
      <c r="C5" s="12"/>
      <c r="D5" s="12"/>
      <c r="E5" s="12"/>
      <c r="F5" s="13"/>
      <c r="G5" s="13"/>
      <c r="H5" s="13"/>
      <c r="I5" s="12"/>
      <c r="J5" s="14"/>
    </row>
    <row r="6" spans="1:10" ht="18" hidden="1">
      <c r="B6" s="21"/>
      <c r="C6" s="19"/>
      <c r="D6" s="19"/>
      <c r="E6" s="19"/>
      <c r="F6" s="22"/>
      <c r="G6" s="22"/>
      <c r="H6" s="22"/>
      <c r="I6" s="19"/>
    </row>
    <row r="7" spans="1:10" ht="39" customHeight="1" thickBot="1">
      <c r="B7" s="16" t="s">
        <v>33</v>
      </c>
      <c r="C7" s="16" t="s">
        <v>30</v>
      </c>
      <c r="D7" s="16" t="s">
        <v>31</v>
      </c>
      <c r="E7" s="16" t="s">
        <v>32</v>
      </c>
      <c r="F7" s="6" t="s">
        <v>34</v>
      </c>
      <c r="G7" s="6" t="s">
        <v>35</v>
      </c>
      <c r="H7" s="94" t="s">
        <v>36</v>
      </c>
      <c r="I7" s="35" t="s">
        <v>37</v>
      </c>
      <c r="J7" s="35" t="s">
        <v>98</v>
      </c>
    </row>
    <row r="8" spans="1:10" ht="18" customHeight="1">
      <c r="B8" s="3" t="s">
        <v>103</v>
      </c>
      <c r="C8" s="3" t="s">
        <v>99</v>
      </c>
      <c r="D8" s="3" t="s">
        <v>100</v>
      </c>
      <c r="E8" s="3" t="s">
        <v>46</v>
      </c>
      <c r="F8" s="5">
        <v>47520</v>
      </c>
      <c r="G8" s="5">
        <v>45619.199999999997</v>
      </c>
      <c r="H8" s="5">
        <f t="shared" ref="H8:H39" si="0">F8-G8</f>
        <v>1900.8000000000029</v>
      </c>
      <c r="I8" s="18">
        <v>0.247</v>
      </c>
      <c r="J8" s="36">
        <v>6</v>
      </c>
    </row>
    <row r="9" spans="1:10" ht="18" customHeight="1">
      <c r="B9" s="3" t="s">
        <v>103</v>
      </c>
      <c r="C9" s="3" t="s">
        <v>99</v>
      </c>
      <c r="D9" s="3" t="s">
        <v>100</v>
      </c>
      <c r="E9" s="3" t="s">
        <v>40</v>
      </c>
      <c r="F9" s="5">
        <v>91463.039999999994</v>
      </c>
      <c r="G9" s="5">
        <v>72255.801599999992</v>
      </c>
      <c r="H9" s="5">
        <f t="shared" si="0"/>
        <v>19207.238400000002</v>
      </c>
      <c r="I9" s="18">
        <v>0.35599999999999998</v>
      </c>
      <c r="J9" s="36">
        <v>8</v>
      </c>
    </row>
    <row r="10" spans="1:10" ht="18" customHeight="1">
      <c r="B10" s="3" t="s">
        <v>103</v>
      </c>
      <c r="C10" s="3" t="s">
        <v>99</v>
      </c>
      <c r="D10" s="3" t="s">
        <v>100</v>
      </c>
      <c r="E10" s="3" t="s">
        <v>46</v>
      </c>
      <c r="F10" s="5">
        <v>356040</v>
      </c>
      <c r="G10" s="5">
        <v>259909.2</v>
      </c>
      <c r="H10" s="5">
        <f t="shared" si="0"/>
        <v>96130.799999999988</v>
      </c>
      <c r="I10" s="18">
        <v>0.255</v>
      </c>
      <c r="J10" s="36">
        <v>2</v>
      </c>
    </row>
    <row r="11" spans="1:10" ht="18" customHeight="1">
      <c r="B11" s="3" t="s">
        <v>103</v>
      </c>
      <c r="C11" s="3" t="s">
        <v>99</v>
      </c>
      <c r="D11" s="3" t="s">
        <v>100</v>
      </c>
      <c r="E11" s="3" t="s">
        <v>40</v>
      </c>
      <c r="F11" s="5">
        <v>154275.84</v>
      </c>
      <c r="G11" s="5">
        <v>143476.5312</v>
      </c>
      <c r="H11" s="5">
        <f t="shared" si="0"/>
        <v>10799.308799999999</v>
      </c>
      <c r="I11" s="18">
        <v>0.65</v>
      </c>
      <c r="J11" s="36">
        <v>9</v>
      </c>
    </row>
    <row r="12" spans="1:10" ht="18" customHeight="1">
      <c r="B12" s="3" t="s">
        <v>103</v>
      </c>
      <c r="C12" s="3" t="s">
        <v>99</v>
      </c>
      <c r="D12" s="3" t="s">
        <v>100</v>
      </c>
      <c r="E12" s="3" t="s">
        <v>46</v>
      </c>
      <c r="F12" s="5">
        <v>113923.584</v>
      </c>
      <c r="G12" s="5">
        <v>93417.338879999996</v>
      </c>
      <c r="H12" s="5">
        <f t="shared" si="0"/>
        <v>20506.245120000007</v>
      </c>
      <c r="I12" s="18">
        <v>0.255</v>
      </c>
      <c r="J12" s="36">
        <v>6</v>
      </c>
    </row>
    <row r="13" spans="1:10" ht="18" customHeight="1">
      <c r="B13" s="3" t="s">
        <v>103</v>
      </c>
      <c r="C13" s="3" t="s">
        <v>99</v>
      </c>
      <c r="D13" s="3" t="s">
        <v>102</v>
      </c>
      <c r="E13" s="3" t="s">
        <v>40</v>
      </c>
      <c r="F13" s="5">
        <v>94936.320000000007</v>
      </c>
      <c r="G13" s="5">
        <v>77847.782399999996</v>
      </c>
      <c r="H13" s="5">
        <f t="shared" si="0"/>
        <v>17088.537600000011</v>
      </c>
      <c r="I13" s="18">
        <v>0.315</v>
      </c>
      <c r="J13" s="36">
        <v>9</v>
      </c>
    </row>
    <row r="14" spans="1:10" ht="18" customHeight="1">
      <c r="B14" s="3" t="s">
        <v>103</v>
      </c>
      <c r="C14" s="3" t="s">
        <v>99</v>
      </c>
      <c r="D14" s="3" t="s">
        <v>102</v>
      </c>
      <c r="E14" s="3" t="s">
        <v>46</v>
      </c>
      <c r="F14" s="5">
        <v>90305.279999999999</v>
      </c>
      <c r="G14" s="5">
        <v>70438.118399999992</v>
      </c>
      <c r="H14" s="5">
        <f t="shared" si="0"/>
        <v>19867.161600000007</v>
      </c>
      <c r="I14" s="18">
        <v>0.255</v>
      </c>
      <c r="J14" s="36">
        <v>6</v>
      </c>
    </row>
    <row r="15" spans="1:10" ht="18" customHeight="1">
      <c r="B15" s="3" t="s">
        <v>103</v>
      </c>
      <c r="C15" s="3" t="s">
        <v>99</v>
      </c>
      <c r="D15" s="3" t="s">
        <v>102</v>
      </c>
      <c r="E15" s="3" t="s">
        <v>40</v>
      </c>
      <c r="F15" s="5">
        <v>394275.84000000003</v>
      </c>
      <c r="G15" s="5">
        <v>366676.53120000003</v>
      </c>
      <c r="H15" s="5">
        <f t="shared" si="0"/>
        <v>27599.308799999999</v>
      </c>
      <c r="I15" s="18">
        <v>0.154</v>
      </c>
      <c r="J15" s="36">
        <v>0</v>
      </c>
    </row>
    <row r="16" spans="1:10" ht="18" customHeight="1">
      <c r="B16" s="3" t="s">
        <v>103</v>
      </c>
      <c r="C16" s="3" t="s">
        <v>99</v>
      </c>
      <c r="D16" s="3" t="s">
        <v>102</v>
      </c>
      <c r="E16" s="3" t="s">
        <v>46</v>
      </c>
      <c r="F16" s="5">
        <v>116121.60000000001</v>
      </c>
      <c r="G16" s="5">
        <v>84768.767999999996</v>
      </c>
      <c r="H16" s="5">
        <f t="shared" si="0"/>
        <v>31352.832000000009</v>
      </c>
      <c r="I16" s="18">
        <v>0.13400000000000001</v>
      </c>
      <c r="J16" s="36">
        <v>3</v>
      </c>
    </row>
    <row r="17" spans="2:10" ht="18" customHeight="1">
      <c r="B17" s="3" t="s">
        <v>103</v>
      </c>
      <c r="C17" s="3" t="s">
        <v>99</v>
      </c>
      <c r="D17" s="3" t="s">
        <v>101</v>
      </c>
      <c r="E17" s="3" t="s">
        <v>46</v>
      </c>
      <c r="F17" s="5">
        <v>92620.800000000003</v>
      </c>
      <c r="G17" s="5">
        <v>82432.511999999988</v>
      </c>
      <c r="H17" s="5">
        <f t="shared" si="0"/>
        <v>10188.288000000015</v>
      </c>
      <c r="I17" s="18">
        <v>0.187</v>
      </c>
      <c r="J17" s="36">
        <v>3</v>
      </c>
    </row>
    <row r="18" spans="2:10" ht="18" customHeight="1">
      <c r="B18" s="3" t="s">
        <v>103</v>
      </c>
      <c r="C18" s="3" t="s">
        <v>99</v>
      </c>
      <c r="D18" s="3" t="s">
        <v>101</v>
      </c>
      <c r="E18" s="3" t="s">
        <v>40</v>
      </c>
      <c r="F18" s="5">
        <v>69465.600000000006</v>
      </c>
      <c r="G18" s="5">
        <v>66686.975999999995</v>
      </c>
      <c r="H18" s="5">
        <f t="shared" si="0"/>
        <v>2778.6240000000107</v>
      </c>
      <c r="I18" s="18">
        <v>0.54400000000000004</v>
      </c>
      <c r="J18" s="36">
        <v>9</v>
      </c>
    </row>
    <row r="19" spans="2:10" ht="18" customHeight="1">
      <c r="B19" s="3" t="s">
        <v>103</v>
      </c>
      <c r="C19" s="3" t="s">
        <v>99</v>
      </c>
      <c r="D19" s="3" t="s">
        <v>101</v>
      </c>
      <c r="E19" s="3" t="s">
        <v>46</v>
      </c>
      <c r="F19" s="5">
        <v>261004.79999999999</v>
      </c>
      <c r="G19" s="5">
        <v>221854.07999999999</v>
      </c>
      <c r="H19" s="5">
        <f t="shared" si="0"/>
        <v>39150.720000000001</v>
      </c>
      <c r="I19" s="18">
        <v>0.23300000000000001</v>
      </c>
      <c r="J19" s="36">
        <v>6</v>
      </c>
    </row>
    <row r="20" spans="2:10" ht="18" customHeight="1">
      <c r="B20" s="3" t="s">
        <v>103</v>
      </c>
      <c r="C20" s="3" t="s">
        <v>99</v>
      </c>
      <c r="D20" s="3" t="s">
        <v>101</v>
      </c>
      <c r="E20" s="3" t="s">
        <v>40</v>
      </c>
      <c r="F20" s="5">
        <v>57024</v>
      </c>
      <c r="G20" s="5">
        <v>54743.040000000001</v>
      </c>
      <c r="H20" s="5">
        <f t="shared" si="0"/>
        <v>2280.9599999999991</v>
      </c>
      <c r="I20" s="18">
        <v>0.56399999999999995</v>
      </c>
      <c r="J20" s="36">
        <v>8</v>
      </c>
    </row>
    <row r="21" spans="2:10" ht="18" customHeight="1">
      <c r="B21" s="3" t="s">
        <v>41</v>
      </c>
      <c r="C21" s="3" t="s">
        <v>47</v>
      </c>
      <c r="D21" s="3" t="s">
        <v>48</v>
      </c>
      <c r="E21" s="3" t="s">
        <v>40</v>
      </c>
      <c r="F21" s="5">
        <v>181988</v>
      </c>
      <c r="G21" s="5">
        <v>205646.44</v>
      </c>
      <c r="H21" s="5">
        <f t="shared" si="0"/>
        <v>-23658.440000000002</v>
      </c>
      <c r="I21" s="18">
        <v>0.432</v>
      </c>
      <c r="J21" s="36">
        <v>2</v>
      </c>
    </row>
    <row r="22" spans="2:10" ht="18" customHeight="1">
      <c r="B22" s="3" t="s">
        <v>41</v>
      </c>
      <c r="C22" s="3" t="s">
        <v>47</v>
      </c>
      <c r="D22" s="3" t="s">
        <v>48</v>
      </c>
      <c r="E22" s="3" t="s">
        <v>40</v>
      </c>
      <c r="F22" s="5">
        <v>121197.6</v>
      </c>
      <c r="G22" s="5">
        <v>112713.76800000001</v>
      </c>
      <c r="H22" s="5">
        <f t="shared" si="0"/>
        <v>8483.8319999999949</v>
      </c>
      <c r="I22" s="18">
        <v>0.154</v>
      </c>
      <c r="J22" s="36">
        <v>4</v>
      </c>
    </row>
    <row r="23" spans="2:10" ht="18" customHeight="1">
      <c r="B23" s="3" t="s">
        <v>41</v>
      </c>
      <c r="C23" s="3" t="s">
        <v>47</v>
      </c>
      <c r="D23" s="3" t="s">
        <v>48</v>
      </c>
      <c r="E23" s="3" t="s">
        <v>46</v>
      </c>
      <c r="F23" s="5">
        <v>432900</v>
      </c>
      <c r="G23" s="5">
        <v>367965</v>
      </c>
      <c r="H23" s="5">
        <f t="shared" si="0"/>
        <v>64935</v>
      </c>
      <c r="I23" s="18">
        <v>0.247</v>
      </c>
      <c r="J23" s="36">
        <v>2</v>
      </c>
    </row>
    <row r="24" spans="2:10" ht="18" customHeight="1">
      <c r="B24" s="3" t="s">
        <v>41</v>
      </c>
      <c r="C24" s="3" t="s">
        <v>47</v>
      </c>
      <c r="D24" s="3" t="s">
        <v>48</v>
      </c>
      <c r="E24" s="3" t="s">
        <v>46</v>
      </c>
      <c r="F24" s="5">
        <v>96768</v>
      </c>
      <c r="G24" s="5">
        <v>70640.639999999999</v>
      </c>
      <c r="H24" s="5">
        <f t="shared" si="0"/>
        <v>26127.360000000001</v>
      </c>
      <c r="I24" s="18">
        <v>0.318</v>
      </c>
      <c r="J24" s="36">
        <v>2</v>
      </c>
    </row>
    <row r="25" spans="2:10" ht="18" customHeight="1">
      <c r="B25" s="3" t="s">
        <v>41</v>
      </c>
      <c r="C25" s="3" t="s">
        <v>38</v>
      </c>
      <c r="D25" s="3" t="s">
        <v>42</v>
      </c>
      <c r="E25" s="3" t="s">
        <v>40</v>
      </c>
      <c r="F25" s="5">
        <v>121197.6</v>
      </c>
      <c r="G25" s="5">
        <v>112713.76800000001</v>
      </c>
      <c r="H25" s="5">
        <f t="shared" si="0"/>
        <v>8483.8319999999949</v>
      </c>
      <c r="I25" s="18">
        <v>0.45</v>
      </c>
      <c r="J25" s="36">
        <v>5</v>
      </c>
    </row>
    <row r="26" spans="2:10" ht="18" customHeight="1">
      <c r="B26" s="3" t="s">
        <v>41</v>
      </c>
      <c r="C26" s="3" t="s">
        <v>38</v>
      </c>
      <c r="D26" s="3" t="s">
        <v>42</v>
      </c>
      <c r="E26" s="3" t="s">
        <v>40</v>
      </c>
      <c r="F26" s="5">
        <v>121197.6</v>
      </c>
      <c r="G26" s="5">
        <v>112713.76800000001</v>
      </c>
      <c r="H26" s="5">
        <f t="shared" si="0"/>
        <v>8483.8319999999949</v>
      </c>
      <c r="I26" s="18">
        <v>0.23300000000000001</v>
      </c>
      <c r="J26" s="36">
        <v>4</v>
      </c>
    </row>
    <row r="27" spans="2:10" ht="18" customHeight="1">
      <c r="B27" s="3" t="s">
        <v>41</v>
      </c>
      <c r="C27" s="3" t="s">
        <v>38</v>
      </c>
      <c r="D27" s="3" t="s">
        <v>42</v>
      </c>
      <c r="E27" s="3" t="s">
        <v>40</v>
      </c>
      <c r="F27" s="5">
        <v>110772</v>
      </c>
      <c r="G27" s="5">
        <v>94156.2</v>
      </c>
      <c r="H27" s="5">
        <f t="shared" si="0"/>
        <v>16615.800000000003</v>
      </c>
      <c r="I27" s="18">
        <v>0.39800000000000002</v>
      </c>
      <c r="J27" s="36">
        <v>9</v>
      </c>
    </row>
    <row r="28" spans="2:10" ht="18" customHeight="1">
      <c r="B28" s="3" t="s">
        <v>41</v>
      </c>
      <c r="C28" s="3" t="s">
        <v>47</v>
      </c>
      <c r="D28" s="3" t="s">
        <v>49</v>
      </c>
      <c r="E28" s="3" t="s">
        <v>46</v>
      </c>
      <c r="F28" s="5">
        <v>128563.2</v>
      </c>
      <c r="G28" s="5">
        <v>119563.776</v>
      </c>
      <c r="H28" s="5">
        <f t="shared" si="0"/>
        <v>8999.4239999999991</v>
      </c>
      <c r="I28" s="18">
        <v>0.39800000000000002</v>
      </c>
      <c r="J28" s="36">
        <v>8</v>
      </c>
    </row>
    <row r="29" spans="2:10" ht="18" customHeight="1">
      <c r="B29" s="3" t="s">
        <v>41</v>
      </c>
      <c r="C29" s="3" t="s">
        <v>47</v>
      </c>
      <c r="D29" s="3" t="s">
        <v>49</v>
      </c>
      <c r="E29" s="3" t="s">
        <v>46</v>
      </c>
      <c r="F29" s="5">
        <v>128563.2</v>
      </c>
      <c r="G29" s="5">
        <v>119563.776</v>
      </c>
      <c r="H29" s="5">
        <f t="shared" si="0"/>
        <v>8999.4239999999991</v>
      </c>
      <c r="I29" s="18">
        <v>0.23300000000000001</v>
      </c>
      <c r="J29" s="36">
        <v>1</v>
      </c>
    </row>
    <row r="30" spans="2:10" ht="18" customHeight="1">
      <c r="B30" s="3" t="s">
        <v>41</v>
      </c>
      <c r="C30" s="3" t="s">
        <v>47</v>
      </c>
      <c r="D30" s="3" t="s">
        <v>50</v>
      </c>
      <c r="E30" s="3" t="s">
        <v>46</v>
      </c>
      <c r="F30" s="5">
        <v>76032</v>
      </c>
      <c r="G30" s="5">
        <v>75271.679999999993</v>
      </c>
      <c r="H30" s="5">
        <f t="shared" si="0"/>
        <v>760.32000000000698</v>
      </c>
      <c r="I30" s="18">
        <v>0.65</v>
      </c>
      <c r="J30" s="36">
        <v>0</v>
      </c>
    </row>
    <row r="31" spans="2:10" ht="18" customHeight="1">
      <c r="B31" s="3" t="s">
        <v>41</v>
      </c>
      <c r="C31" s="3" t="s">
        <v>38</v>
      </c>
      <c r="D31" s="3" t="s">
        <v>39</v>
      </c>
      <c r="E31" s="3" t="s">
        <v>40</v>
      </c>
      <c r="F31" s="5">
        <v>110772</v>
      </c>
      <c r="G31" s="5">
        <v>125172.36</v>
      </c>
      <c r="H31" s="5">
        <f t="shared" si="0"/>
        <v>-14400.36</v>
      </c>
      <c r="I31" s="18">
        <v>0.23300000000000001</v>
      </c>
      <c r="J31" s="36">
        <v>9</v>
      </c>
    </row>
    <row r="32" spans="2:10" ht="18" customHeight="1">
      <c r="B32" s="3" t="s">
        <v>41</v>
      </c>
      <c r="C32" s="3" t="s">
        <v>38</v>
      </c>
      <c r="D32" s="3" t="s">
        <v>39</v>
      </c>
      <c r="E32" s="3" t="s">
        <v>40</v>
      </c>
      <c r="F32" s="5">
        <v>110772</v>
      </c>
      <c r="G32" s="5">
        <v>125172.36</v>
      </c>
      <c r="H32" s="5">
        <f t="shared" si="0"/>
        <v>-14400.36</v>
      </c>
      <c r="I32" s="18">
        <v>0.318</v>
      </c>
      <c r="J32" s="36">
        <v>1</v>
      </c>
    </row>
    <row r="33" spans="2:10" ht="18" customHeight="1">
      <c r="B33" s="3" t="s">
        <v>41</v>
      </c>
      <c r="C33" s="3" t="s">
        <v>38</v>
      </c>
      <c r="D33" s="3" t="s">
        <v>39</v>
      </c>
      <c r="E33" s="3" t="s">
        <v>40</v>
      </c>
      <c r="F33" s="5">
        <v>91224</v>
      </c>
      <c r="G33" s="5">
        <v>66593.52</v>
      </c>
      <c r="H33" s="5">
        <f t="shared" si="0"/>
        <v>24630.479999999996</v>
      </c>
      <c r="I33" s="18">
        <v>0.65</v>
      </c>
      <c r="J33" s="36">
        <v>6</v>
      </c>
    </row>
    <row r="34" spans="2:10" ht="18" customHeight="1">
      <c r="B34" s="3" t="s">
        <v>41</v>
      </c>
      <c r="C34" s="3" t="s">
        <v>38</v>
      </c>
      <c r="D34" s="3" t="s">
        <v>39</v>
      </c>
      <c r="E34" s="3" t="s">
        <v>40</v>
      </c>
      <c r="F34" s="5">
        <v>91224</v>
      </c>
      <c r="G34" s="5">
        <v>127713.60000000001</v>
      </c>
      <c r="H34" s="5">
        <f t="shared" si="0"/>
        <v>-36489.600000000006</v>
      </c>
      <c r="I34" s="18">
        <v>0.247</v>
      </c>
      <c r="J34" s="36">
        <v>4</v>
      </c>
    </row>
    <row r="35" spans="2:10" ht="18" customHeight="1">
      <c r="B35" s="3" t="s">
        <v>41</v>
      </c>
      <c r="C35" s="3" t="s">
        <v>38</v>
      </c>
      <c r="D35" s="3" t="s">
        <v>39</v>
      </c>
      <c r="E35" s="3" t="s">
        <v>40</v>
      </c>
      <c r="F35" s="5">
        <v>71676</v>
      </c>
      <c r="G35" s="5">
        <v>70959.240000000005</v>
      </c>
      <c r="H35" s="5">
        <f t="shared" si="0"/>
        <v>716.75999999999476</v>
      </c>
      <c r="I35" s="18">
        <v>0.13400000000000001</v>
      </c>
      <c r="J35" s="36">
        <v>9</v>
      </c>
    </row>
    <row r="36" spans="2:10" ht="18" customHeight="1">
      <c r="B36" s="3" t="s">
        <v>41</v>
      </c>
      <c r="C36" s="3" t="s">
        <v>38</v>
      </c>
      <c r="D36" s="3" t="s">
        <v>39</v>
      </c>
      <c r="E36" s="3" t="s">
        <v>46</v>
      </c>
      <c r="F36" s="5">
        <v>217504</v>
      </c>
      <c r="G36" s="5">
        <v>184878.4</v>
      </c>
      <c r="H36" s="5">
        <f t="shared" si="0"/>
        <v>32625.600000000006</v>
      </c>
      <c r="I36" s="18">
        <v>0.23300000000000001</v>
      </c>
      <c r="J36" s="36">
        <v>9</v>
      </c>
    </row>
    <row r="37" spans="2:10" ht="18" customHeight="1">
      <c r="B37" s="3" t="s">
        <v>41</v>
      </c>
      <c r="C37" s="3" t="s">
        <v>38</v>
      </c>
      <c r="D37" s="3" t="s">
        <v>39</v>
      </c>
      <c r="E37" s="3" t="s">
        <v>46</v>
      </c>
      <c r="F37" s="5">
        <v>128563.2</v>
      </c>
      <c r="G37" s="5">
        <v>119563.776</v>
      </c>
      <c r="H37" s="5">
        <f t="shared" si="0"/>
        <v>8999.4239999999991</v>
      </c>
      <c r="I37" s="18">
        <v>0.154</v>
      </c>
      <c r="J37" s="36">
        <v>3</v>
      </c>
    </row>
    <row r="38" spans="2:10" ht="18" customHeight="1">
      <c r="B38" s="3" t="s">
        <v>104</v>
      </c>
      <c r="C38" s="3" t="s">
        <v>99</v>
      </c>
      <c r="D38" s="3" t="s">
        <v>100</v>
      </c>
      <c r="E38" s="3" t="s">
        <v>45</v>
      </c>
      <c r="F38" s="5">
        <v>94936.320000000007</v>
      </c>
      <c r="G38" s="5">
        <v>77847.782399999996</v>
      </c>
      <c r="H38" s="5">
        <f t="shared" si="0"/>
        <v>17088.537600000011</v>
      </c>
      <c r="I38" s="18">
        <v>0.56399999999999995</v>
      </c>
      <c r="J38" s="36">
        <v>8</v>
      </c>
    </row>
    <row r="39" spans="2:10" ht="18" customHeight="1">
      <c r="B39" s="3" t="s">
        <v>104</v>
      </c>
      <c r="C39" s="3" t="s">
        <v>99</v>
      </c>
      <c r="D39" s="3" t="s">
        <v>100</v>
      </c>
      <c r="E39" s="3" t="s">
        <v>43</v>
      </c>
      <c r="F39" s="5">
        <v>90305.279999999999</v>
      </c>
      <c r="G39" s="5">
        <v>70438.118399999992</v>
      </c>
      <c r="H39" s="5">
        <f t="shared" si="0"/>
        <v>19867.161600000007</v>
      </c>
      <c r="I39" s="20">
        <v>0.26500000000000001</v>
      </c>
      <c r="J39" s="36">
        <v>2</v>
      </c>
    </row>
    <row r="40" spans="2:10" ht="18" customHeight="1">
      <c r="B40" s="3" t="s">
        <v>104</v>
      </c>
      <c r="C40" s="3" t="s">
        <v>99</v>
      </c>
      <c r="D40" s="3" t="s">
        <v>100</v>
      </c>
      <c r="E40" s="3" t="s">
        <v>45</v>
      </c>
      <c r="F40" s="5">
        <v>519480</v>
      </c>
      <c r="G40" s="5">
        <v>441558</v>
      </c>
      <c r="H40" s="5">
        <f t="shared" ref="H40:H71" si="1">F40-G40</f>
        <v>77922</v>
      </c>
      <c r="I40" s="18">
        <v>0.39800000000000002</v>
      </c>
      <c r="J40" s="36">
        <v>6</v>
      </c>
    </row>
    <row r="41" spans="2:10" ht="18" customHeight="1">
      <c r="B41" s="3" t="s">
        <v>104</v>
      </c>
      <c r="C41" s="3" t="s">
        <v>99</v>
      </c>
      <c r="D41" s="3" t="s">
        <v>100</v>
      </c>
      <c r="E41" s="3" t="s">
        <v>43</v>
      </c>
      <c r="F41" s="5">
        <v>91238.399999999994</v>
      </c>
      <c r="G41" s="5">
        <v>90326.015999999989</v>
      </c>
      <c r="H41" s="5">
        <f t="shared" si="1"/>
        <v>912.38400000000547</v>
      </c>
      <c r="I41" s="18">
        <v>0.315</v>
      </c>
      <c r="J41" s="36">
        <v>9</v>
      </c>
    </row>
    <row r="42" spans="2:10" ht="18" customHeight="1">
      <c r="B42" s="3" t="s">
        <v>104</v>
      </c>
      <c r="C42" s="3" t="s">
        <v>99</v>
      </c>
      <c r="D42" s="3" t="s">
        <v>102</v>
      </c>
      <c r="E42" s="3" t="s">
        <v>43</v>
      </c>
      <c r="F42" s="5">
        <v>92620.800000000003</v>
      </c>
      <c r="G42" s="5">
        <v>104661.504</v>
      </c>
      <c r="H42" s="5">
        <f t="shared" si="1"/>
        <v>-12040.703999999998</v>
      </c>
      <c r="I42" s="18">
        <v>0.255</v>
      </c>
      <c r="J42" s="36">
        <v>9</v>
      </c>
    </row>
    <row r="43" spans="2:10" ht="18" customHeight="1">
      <c r="B43" s="3" t="s">
        <v>104</v>
      </c>
      <c r="C43" s="3" t="s">
        <v>99</v>
      </c>
      <c r="D43" s="3" t="s">
        <v>102</v>
      </c>
      <c r="E43" s="3" t="s">
        <v>45</v>
      </c>
      <c r="F43" s="5">
        <v>69465.600000000006</v>
      </c>
      <c r="G43" s="5">
        <v>66686.975999999995</v>
      </c>
      <c r="H43" s="5">
        <f t="shared" si="1"/>
        <v>2778.6240000000107</v>
      </c>
      <c r="I43" s="18">
        <v>0.56399999999999995</v>
      </c>
      <c r="J43" s="36">
        <v>8</v>
      </c>
    </row>
    <row r="44" spans="2:10" ht="18" customHeight="1">
      <c r="B44" s="3" t="s">
        <v>104</v>
      </c>
      <c r="C44" s="3" t="s">
        <v>99</v>
      </c>
      <c r="D44" s="3" t="s">
        <v>102</v>
      </c>
      <c r="E44" s="3" t="s">
        <v>43</v>
      </c>
      <c r="F44" s="5">
        <v>154275.84</v>
      </c>
      <c r="G44" s="5">
        <v>143476.5312</v>
      </c>
      <c r="H44" s="5">
        <f t="shared" si="1"/>
        <v>10799.308799999999</v>
      </c>
      <c r="I44" s="18">
        <v>0.318</v>
      </c>
      <c r="J44" s="36">
        <v>4</v>
      </c>
    </row>
    <row r="45" spans="2:10" ht="18" customHeight="1">
      <c r="B45" s="3" t="s">
        <v>104</v>
      </c>
      <c r="C45" s="3" t="s">
        <v>99</v>
      </c>
      <c r="D45" s="3" t="s">
        <v>102</v>
      </c>
      <c r="E45" s="3" t="s">
        <v>45</v>
      </c>
      <c r="F45" s="5">
        <v>113923.584</v>
      </c>
      <c r="G45" s="5">
        <v>93417.338879999996</v>
      </c>
      <c r="H45" s="5">
        <f t="shared" si="1"/>
        <v>20506.245120000007</v>
      </c>
      <c r="I45" s="18">
        <v>0.187</v>
      </c>
      <c r="J45" s="36">
        <v>5</v>
      </c>
    </row>
    <row r="46" spans="2:10" ht="18" customHeight="1">
      <c r="B46" s="3" t="s">
        <v>104</v>
      </c>
      <c r="C46" s="3" t="s">
        <v>99</v>
      </c>
      <c r="D46" s="3" t="s">
        <v>101</v>
      </c>
      <c r="E46" s="3" t="s">
        <v>43</v>
      </c>
      <c r="F46" s="5">
        <v>94936.320000000007</v>
      </c>
      <c r="G46" s="5">
        <v>77847.782399999996</v>
      </c>
      <c r="H46" s="5">
        <f t="shared" si="1"/>
        <v>17088.537600000011</v>
      </c>
      <c r="I46" s="18">
        <v>0.13400000000000001</v>
      </c>
      <c r="J46" s="36">
        <v>4</v>
      </c>
    </row>
    <row r="47" spans="2:10" ht="18" customHeight="1">
      <c r="B47" s="3" t="s">
        <v>104</v>
      </c>
      <c r="C47" s="3" t="s">
        <v>99</v>
      </c>
      <c r="D47" s="3" t="s">
        <v>101</v>
      </c>
      <c r="E47" s="3" t="s">
        <v>45</v>
      </c>
      <c r="F47" s="5">
        <v>91463.039999999994</v>
      </c>
      <c r="G47" s="5">
        <v>72255.801599999992</v>
      </c>
      <c r="H47" s="5">
        <f t="shared" si="1"/>
        <v>19207.238400000002</v>
      </c>
      <c r="I47" s="18">
        <v>0.27600000000000002</v>
      </c>
      <c r="J47" s="36">
        <v>5</v>
      </c>
    </row>
    <row r="48" spans="2:10" ht="18" customHeight="1">
      <c r="B48" s="3" t="s">
        <v>104</v>
      </c>
      <c r="C48" s="3" t="s">
        <v>99</v>
      </c>
      <c r="D48" s="3" t="s">
        <v>101</v>
      </c>
      <c r="E48" s="3" t="s">
        <v>43</v>
      </c>
      <c r="F48" s="5">
        <v>1447185.6</v>
      </c>
      <c r="G48" s="5">
        <v>1287995.1840000001</v>
      </c>
      <c r="H48" s="5">
        <f t="shared" si="1"/>
        <v>159190.41599999997</v>
      </c>
      <c r="I48" s="18">
        <v>0.23300000000000001</v>
      </c>
      <c r="J48" s="36">
        <v>9</v>
      </c>
    </row>
    <row r="49" spans="2:10" ht="18" customHeight="1">
      <c r="B49" s="3" t="s">
        <v>104</v>
      </c>
      <c r="C49" s="3" t="s">
        <v>99</v>
      </c>
      <c r="D49" s="3" t="s">
        <v>101</v>
      </c>
      <c r="E49" s="3" t="s">
        <v>45</v>
      </c>
      <c r="F49" s="5">
        <v>154275.84</v>
      </c>
      <c r="G49" s="5">
        <v>143476.5312</v>
      </c>
      <c r="H49" s="5">
        <f t="shared" si="1"/>
        <v>10799.308799999999</v>
      </c>
      <c r="I49" s="18">
        <v>0.247</v>
      </c>
      <c r="J49" s="36">
        <v>8</v>
      </c>
    </row>
    <row r="50" spans="2:10" ht="18" customHeight="1">
      <c r="B50" s="3" t="s">
        <v>104</v>
      </c>
      <c r="C50" s="3" t="s">
        <v>99</v>
      </c>
      <c r="D50" s="3" t="s">
        <v>101</v>
      </c>
      <c r="E50" s="3" t="s">
        <v>43</v>
      </c>
      <c r="F50" s="5">
        <v>113923.584</v>
      </c>
      <c r="G50" s="5">
        <v>93417.338879999996</v>
      </c>
      <c r="H50" s="5">
        <f t="shared" si="1"/>
        <v>20506.245120000007</v>
      </c>
      <c r="I50" s="18">
        <v>0.35599999999999998</v>
      </c>
      <c r="J50" s="36">
        <v>2</v>
      </c>
    </row>
    <row r="51" spans="2:10" ht="18" customHeight="1">
      <c r="B51" s="3" t="s">
        <v>51</v>
      </c>
      <c r="C51" s="3" t="s">
        <v>47</v>
      </c>
      <c r="D51" s="3" t="s">
        <v>48</v>
      </c>
      <c r="E51" s="3" t="s">
        <v>46</v>
      </c>
      <c r="F51" s="5">
        <v>1205988</v>
      </c>
      <c r="G51" s="5">
        <v>1073329.32</v>
      </c>
      <c r="H51" s="5">
        <f t="shared" si="1"/>
        <v>132658.67999999993</v>
      </c>
      <c r="I51" s="18">
        <v>0.432</v>
      </c>
      <c r="J51" s="36">
        <v>10</v>
      </c>
    </row>
    <row r="52" spans="2:10" ht="18" customHeight="1">
      <c r="B52" s="3" t="s">
        <v>51</v>
      </c>
      <c r="C52" s="3" t="s">
        <v>47</v>
      </c>
      <c r="D52" s="3" t="s">
        <v>48</v>
      </c>
      <c r="E52" s="3" t="s">
        <v>46</v>
      </c>
      <c r="F52" s="5">
        <f>128563.2+200000</f>
        <v>328563.20000000001</v>
      </c>
      <c r="G52" s="5">
        <v>305563.77600000001</v>
      </c>
      <c r="H52" s="5">
        <f t="shared" si="1"/>
        <v>22999.423999999999</v>
      </c>
      <c r="I52" s="20">
        <v>0.39800000000000002</v>
      </c>
      <c r="J52" s="36">
        <v>3</v>
      </c>
    </row>
    <row r="53" spans="2:10" ht="18" customHeight="1">
      <c r="B53" s="3" t="s">
        <v>44</v>
      </c>
      <c r="C53" s="3" t="s">
        <v>47</v>
      </c>
      <c r="D53" s="3" t="s">
        <v>48</v>
      </c>
      <c r="E53" s="3" t="s">
        <v>40</v>
      </c>
      <c r="F53" s="5">
        <v>71676</v>
      </c>
      <c r="G53" s="5">
        <v>70959.240000000005</v>
      </c>
      <c r="H53" s="5">
        <f t="shared" si="1"/>
        <v>716.75999999999476</v>
      </c>
      <c r="I53" s="18">
        <v>0.53300000000000003</v>
      </c>
      <c r="J53" s="36">
        <v>1</v>
      </c>
    </row>
    <row r="54" spans="2:10" ht="18" customHeight="1">
      <c r="B54" s="3" t="s">
        <v>44</v>
      </c>
      <c r="C54" s="3" t="s">
        <v>47</v>
      </c>
      <c r="D54" s="3" t="s">
        <v>48</v>
      </c>
      <c r="E54" s="3" t="s">
        <v>45</v>
      </c>
      <c r="F54" s="5">
        <v>51480</v>
      </c>
      <c r="G54" s="5">
        <v>58172.4</v>
      </c>
      <c r="H54" s="5">
        <f t="shared" si="1"/>
        <v>-6692.4000000000015</v>
      </c>
      <c r="I54" s="20">
        <v>0.26500000000000001</v>
      </c>
      <c r="J54" s="36">
        <v>9</v>
      </c>
    </row>
    <row r="55" spans="2:10" ht="18" customHeight="1">
      <c r="B55" s="3" t="s">
        <v>44</v>
      </c>
      <c r="C55" s="3" t="s">
        <v>47</v>
      </c>
      <c r="D55" s="3" t="s">
        <v>48</v>
      </c>
      <c r="E55" s="3" t="s">
        <v>45</v>
      </c>
      <c r="F55" s="5">
        <v>39600</v>
      </c>
      <c r="G55" s="5">
        <v>38016</v>
      </c>
      <c r="H55" s="5">
        <f t="shared" si="1"/>
        <v>1584</v>
      </c>
      <c r="I55" s="18">
        <v>0.56399999999999995</v>
      </c>
      <c r="J55" s="36">
        <v>2</v>
      </c>
    </row>
    <row r="56" spans="2:10" ht="18" customHeight="1">
      <c r="B56" s="3" t="s">
        <v>44</v>
      </c>
      <c r="C56" s="3" t="s">
        <v>47</v>
      </c>
      <c r="D56" s="3" t="s">
        <v>48</v>
      </c>
      <c r="E56" s="3" t="s">
        <v>43</v>
      </c>
      <c r="F56" s="5">
        <v>79113.600000000006</v>
      </c>
      <c r="G56" s="5">
        <v>64873.152000000002</v>
      </c>
      <c r="H56" s="5">
        <f t="shared" si="1"/>
        <v>14240.448000000004</v>
      </c>
      <c r="I56" s="18">
        <v>0.27600000000000002</v>
      </c>
      <c r="J56" s="36">
        <v>0</v>
      </c>
    </row>
    <row r="57" spans="2:10" ht="18" customHeight="1">
      <c r="B57" s="3" t="s">
        <v>44</v>
      </c>
      <c r="C57" s="3" t="s">
        <v>47</v>
      </c>
      <c r="D57" s="3" t="s">
        <v>48</v>
      </c>
      <c r="E57" s="3" t="s">
        <v>43</v>
      </c>
      <c r="F57" s="5">
        <v>79113.600000000006</v>
      </c>
      <c r="G57" s="5">
        <v>64873.152000000002</v>
      </c>
      <c r="H57" s="5">
        <f t="shared" si="1"/>
        <v>14240.448000000004</v>
      </c>
      <c r="I57" s="18">
        <v>0.54400000000000004</v>
      </c>
      <c r="J57" s="36">
        <v>6</v>
      </c>
    </row>
    <row r="58" spans="2:10" ht="18" customHeight="1">
      <c r="B58" s="3" t="s">
        <v>44</v>
      </c>
      <c r="C58" s="3" t="s">
        <v>47</v>
      </c>
      <c r="D58" s="3" t="s">
        <v>48</v>
      </c>
      <c r="E58" s="3" t="s">
        <v>43</v>
      </c>
      <c r="F58" s="5">
        <v>57888</v>
      </c>
      <c r="G58" s="5">
        <v>55572.480000000003</v>
      </c>
      <c r="H58" s="5">
        <f t="shared" si="1"/>
        <v>2315.5199999999968</v>
      </c>
      <c r="I58" s="18">
        <v>0.315</v>
      </c>
      <c r="J58" s="36">
        <v>5</v>
      </c>
    </row>
    <row r="59" spans="2:10" ht="18" customHeight="1">
      <c r="B59" s="3" t="s">
        <v>44</v>
      </c>
      <c r="C59" s="3" t="s">
        <v>47</v>
      </c>
      <c r="D59" s="3" t="s">
        <v>48</v>
      </c>
      <c r="E59" s="3" t="s">
        <v>43</v>
      </c>
      <c r="F59" s="5">
        <v>57888</v>
      </c>
      <c r="G59" s="5">
        <v>55572.480000000003</v>
      </c>
      <c r="H59" s="5">
        <f t="shared" si="1"/>
        <v>2315.5199999999968</v>
      </c>
      <c r="I59" s="18">
        <v>0.187</v>
      </c>
      <c r="J59" s="36">
        <v>3</v>
      </c>
    </row>
    <row r="60" spans="2:10" ht="18" customHeight="1">
      <c r="B60" s="3" t="s">
        <v>44</v>
      </c>
      <c r="C60" s="3" t="s">
        <v>38</v>
      </c>
      <c r="D60" s="3" t="s">
        <v>42</v>
      </c>
      <c r="E60" s="3" t="s">
        <v>45</v>
      </c>
      <c r="F60" s="5">
        <v>52800</v>
      </c>
      <c r="G60" s="5">
        <v>59664</v>
      </c>
      <c r="H60" s="5">
        <f t="shared" si="1"/>
        <v>-6864</v>
      </c>
      <c r="I60" s="18">
        <v>0.255</v>
      </c>
      <c r="J60" s="36">
        <v>8</v>
      </c>
    </row>
    <row r="61" spans="2:10" ht="18" customHeight="1">
      <c r="B61" s="3" t="s">
        <v>44</v>
      </c>
      <c r="C61" s="3" t="s">
        <v>38</v>
      </c>
      <c r="D61" s="3" t="s">
        <v>42</v>
      </c>
      <c r="E61" s="3" t="s">
        <v>45</v>
      </c>
      <c r="F61" s="5">
        <v>52140</v>
      </c>
      <c r="G61" s="5">
        <v>41190.6</v>
      </c>
      <c r="H61" s="5">
        <f t="shared" si="1"/>
        <v>10949.400000000001</v>
      </c>
      <c r="I61" s="18">
        <v>0.35599999999999998</v>
      </c>
      <c r="J61" s="36">
        <v>5</v>
      </c>
    </row>
    <row r="62" spans="2:10" ht="18" customHeight="1">
      <c r="B62" s="3" t="s">
        <v>44</v>
      </c>
      <c r="C62" s="3" t="s">
        <v>38</v>
      </c>
      <c r="D62" s="3" t="s">
        <v>42</v>
      </c>
      <c r="E62" s="3" t="s">
        <v>45</v>
      </c>
      <c r="F62" s="5">
        <v>52140</v>
      </c>
      <c r="G62" s="5">
        <v>41190.6</v>
      </c>
      <c r="H62" s="5">
        <f t="shared" si="1"/>
        <v>10949.400000000001</v>
      </c>
      <c r="I62" s="18">
        <v>0.27600000000000002</v>
      </c>
      <c r="J62" s="36">
        <v>6</v>
      </c>
    </row>
    <row r="63" spans="2:10" ht="18" customHeight="1">
      <c r="B63" s="3" t="s">
        <v>44</v>
      </c>
      <c r="C63" s="3" t="s">
        <v>38</v>
      </c>
      <c r="D63" s="3" t="s">
        <v>42</v>
      </c>
      <c r="E63" s="3" t="s">
        <v>43</v>
      </c>
      <c r="F63" s="5">
        <v>77184</v>
      </c>
      <c r="G63" s="5">
        <v>68693.759999999995</v>
      </c>
      <c r="H63" s="5">
        <f t="shared" si="1"/>
        <v>8490.2400000000052</v>
      </c>
      <c r="I63" s="18">
        <v>0.255</v>
      </c>
      <c r="J63" s="36">
        <v>5</v>
      </c>
    </row>
    <row r="64" spans="2:10" ht="18" customHeight="1">
      <c r="B64" s="3" t="s">
        <v>44</v>
      </c>
      <c r="C64" s="3" t="s">
        <v>38</v>
      </c>
      <c r="D64" s="3" t="s">
        <v>42</v>
      </c>
      <c r="E64" s="3" t="s">
        <v>43</v>
      </c>
      <c r="F64" s="5">
        <v>77184</v>
      </c>
      <c r="G64" s="5">
        <v>87217.919999999998</v>
      </c>
      <c r="H64" s="5">
        <f t="shared" si="1"/>
        <v>-10033.919999999998</v>
      </c>
      <c r="I64" s="18">
        <v>0.56399999999999995</v>
      </c>
      <c r="J64" s="36">
        <v>5</v>
      </c>
    </row>
    <row r="65" spans="2:10" ht="18" customHeight="1">
      <c r="B65" s="3" t="s">
        <v>44</v>
      </c>
      <c r="C65" s="3" t="s">
        <v>38</v>
      </c>
      <c r="D65" s="3" t="s">
        <v>42</v>
      </c>
      <c r="E65" s="3" t="s">
        <v>43</v>
      </c>
      <c r="F65" s="5">
        <v>76219.199999999997</v>
      </c>
      <c r="G65" s="5">
        <v>60213.167999999998</v>
      </c>
      <c r="H65" s="5">
        <f t="shared" si="1"/>
        <v>16006.031999999999</v>
      </c>
      <c r="I65" s="18">
        <v>0.54400000000000004</v>
      </c>
      <c r="J65" s="36">
        <v>1</v>
      </c>
    </row>
    <row r="66" spans="2:10" ht="18" customHeight="1">
      <c r="B66" s="3" t="s">
        <v>44</v>
      </c>
      <c r="C66" s="3" t="s">
        <v>38</v>
      </c>
      <c r="D66" s="3" t="s">
        <v>42</v>
      </c>
      <c r="E66" s="3" t="s">
        <v>43</v>
      </c>
      <c r="F66" s="5">
        <v>75254.399999999994</v>
      </c>
      <c r="G66" s="5">
        <v>58698.432000000001</v>
      </c>
      <c r="H66" s="5">
        <f t="shared" si="1"/>
        <v>16555.967999999993</v>
      </c>
      <c r="I66" s="18">
        <v>0.255</v>
      </c>
      <c r="J66" s="36">
        <v>9</v>
      </c>
    </row>
    <row r="67" spans="2:10" ht="18" customHeight="1">
      <c r="B67" s="3" t="s">
        <v>44</v>
      </c>
      <c r="C67" s="3" t="s">
        <v>47</v>
      </c>
      <c r="D67" s="3" t="s">
        <v>49</v>
      </c>
      <c r="E67" s="3" t="s">
        <v>45</v>
      </c>
      <c r="F67" s="5">
        <v>52800</v>
      </c>
      <c r="G67" s="5">
        <v>46992</v>
      </c>
      <c r="H67" s="5">
        <f t="shared" si="1"/>
        <v>5808</v>
      </c>
      <c r="I67" s="18">
        <v>0.187</v>
      </c>
      <c r="J67" s="36">
        <v>9</v>
      </c>
    </row>
    <row r="68" spans="2:10" ht="18" customHeight="1">
      <c r="B68" s="3" t="s">
        <v>44</v>
      </c>
      <c r="C68" s="3" t="s">
        <v>47</v>
      </c>
      <c r="D68" s="3" t="s">
        <v>49</v>
      </c>
      <c r="E68" s="3" t="s">
        <v>43</v>
      </c>
      <c r="F68" s="5">
        <v>76219.199999999997</v>
      </c>
      <c r="G68" s="5">
        <v>60213.167999999998</v>
      </c>
      <c r="H68" s="5">
        <f t="shared" si="1"/>
        <v>16006.031999999999</v>
      </c>
      <c r="I68" s="18">
        <v>0.26500000000000001</v>
      </c>
      <c r="J68" s="36">
        <v>7</v>
      </c>
    </row>
    <row r="69" spans="2:10" ht="18" customHeight="1">
      <c r="B69" s="3" t="s">
        <v>44</v>
      </c>
      <c r="C69" s="3" t="s">
        <v>47</v>
      </c>
      <c r="D69" s="3" t="s">
        <v>49</v>
      </c>
      <c r="E69" s="3" t="s">
        <v>43</v>
      </c>
      <c r="F69" s="5">
        <v>75254.399999999994</v>
      </c>
      <c r="G69" s="5">
        <v>58698.432000000001</v>
      </c>
      <c r="H69" s="5">
        <f t="shared" si="1"/>
        <v>16555.967999999993</v>
      </c>
      <c r="I69" s="18">
        <v>0.35599999999999998</v>
      </c>
      <c r="J69" s="36">
        <v>5</v>
      </c>
    </row>
    <row r="70" spans="2:10" ht="18" customHeight="1">
      <c r="B70" s="3" t="s">
        <v>44</v>
      </c>
      <c r="C70" s="3" t="s">
        <v>47</v>
      </c>
      <c r="D70" s="3" t="s">
        <v>49</v>
      </c>
      <c r="E70" s="3" t="s">
        <v>46</v>
      </c>
      <c r="F70" s="5">
        <v>296700</v>
      </c>
      <c r="G70" s="5">
        <v>216591</v>
      </c>
      <c r="H70" s="5">
        <f t="shared" si="1"/>
        <v>80109</v>
      </c>
      <c r="I70" s="18">
        <v>0.23300000000000001</v>
      </c>
      <c r="J70" s="36">
        <v>1</v>
      </c>
    </row>
    <row r="71" spans="2:10" ht="18" customHeight="1">
      <c r="B71" s="3" t="s">
        <v>44</v>
      </c>
      <c r="C71" s="3" t="s">
        <v>38</v>
      </c>
      <c r="D71" s="3" t="s">
        <v>39</v>
      </c>
      <c r="E71" s="3" t="s">
        <v>45</v>
      </c>
      <c r="F71" s="5">
        <v>54120</v>
      </c>
      <c r="G71" s="5">
        <v>44378.400000000001</v>
      </c>
      <c r="H71" s="5">
        <f t="shared" si="1"/>
        <v>9741.5999999999985</v>
      </c>
      <c r="I71" s="18">
        <v>0.315</v>
      </c>
      <c r="J71" s="36">
        <v>8</v>
      </c>
    </row>
    <row r="72" spans="2:10" ht="18" customHeight="1">
      <c r="B72" s="3" t="s">
        <v>44</v>
      </c>
      <c r="C72" s="3" t="s">
        <v>38</v>
      </c>
      <c r="D72" s="3" t="s">
        <v>39</v>
      </c>
      <c r="E72" s="3" t="s">
        <v>45</v>
      </c>
      <c r="F72" s="5">
        <v>54120</v>
      </c>
      <c r="G72" s="5">
        <v>44378.400000000001</v>
      </c>
      <c r="H72" s="5">
        <f t="shared" ref="H72:H75" si="2">F72-G72</f>
        <v>9741.5999999999985</v>
      </c>
      <c r="I72" s="18">
        <v>0.56399999999999995</v>
      </c>
      <c r="J72" s="36">
        <v>3</v>
      </c>
    </row>
    <row r="73" spans="2:10" ht="18" customHeight="1">
      <c r="B73" s="3" t="s">
        <v>44</v>
      </c>
      <c r="C73" s="3" t="s">
        <v>38</v>
      </c>
      <c r="D73" s="3" t="s">
        <v>39</v>
      </c>
      <c r="E73" s="3" t="s">
        <v>45</v>
      </c>
      <c r="F73" s="5">
        <v>51480</v>
      </c>
      <c r="G73" s="5">
        <v>40154.400000000001</v>
      </c>
      <c r="H73" s="5">
        <f t="shared" si="2"/>
        <v>11325.599999999999</v>
      </c>
      <c r="I73" s="18">
        <v>0.255</v>
      </c>
      <c r="J73" s="36">
        <v>2</v>
      </c>
    </row>
    <row r="74" spans="2:10" ht="18" customHeight="1">
      <c r="B74" s="3" t="s">
        <v>44</v>
      </c>
      <c r="C74" s="3" t="s">
        <v>38</v>
      </c>
      <c r="D74" s="3" t="s">
        <v>39</v>
      </c>
      <c r="E74" s="3" t="s">
        <v>45</v>
      </c>
      <c r="F74" s="5">
        <v>39600</v>
      </c>
      <c r="G74" s="5">
        <v>38016</v>
      </c>
      <c r="H74" s="5">
        <f t="shared" si="2"/>
        <v>1584</v>
      </c>
      <c r="I74" s="18">
        <v>0.54400000000000004</v>
      </c>
      <c r="J74" s="36">
        <v>8</v>
      </c>
    </row>
    <row r="75" spans="2:10" ht="18" customHeight="1">
      <c r="B75" s="3" t="s">
        <v>44</v>
      </c>
      <c r="C75" s="3" t="s">
        <v>38</v>
      </c>
      <c r="D75" s="3" t="s">
        <v>39</v>
      </c>
      <c r="E75" s="3" t="s">
        <v>43</v>
      </c>
      <c r="F75" s="5">
        <v>79113.600000000006</v>
      </c>
      <c r="G75" s="5">
        <v>64873.152000000002</v>
      </c>
      <c r="H75" s="5">
        <f t="shared" si="2"/>
        <v>14240.448000000004</v>
      </c>
      <c r="I75" s="18">
        <v>0.255</v>
      </c>
      <c r="J75" s="36">
        <v>9</v>
      </c>
    </row>
    <row r="76" spans="2:10" s="92" customFormat="1" ht="18" customHeight="1">
      <c r="B76" s="37"/>
      <c r="C76" s="37"/>
      <c r="D76" s="37"/>
      <c r="E76" s="37"/>
      <c r="F76" s="102"/>
      <c r="G76" s="102"/>
      <c r="H76" s="102"/>
      <c r="I76" s="103"/>
      <c r="J76" s="43"/>
    </row>
  </sheetData>
  <phoneticPr fontId="0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J11"/>
  <sheetViews>
    <sheetView showGridLines="0" tabSelected="1" workbookViewId="0"/>
  </sheetViews>
  <sheetFormatPr defaultRowHeight="26.25"/>
  <cols>
    <col min="1" max="1" width="3.42578125" customWidth="1"/>
    <col min="2" max="2" width="12.7109375" style="23" customWidth="1"/>
    <col min="3" max="3" width="11.85546875" bestFit="1" customWidth="1"/>
    <col min="4" max="4" width="10.42578125" customWidth="1"/>
    <col min="5" max="5" width="6.7109375" customWidth="1"/>
    <col min="6" max="6" width="8" customWidth="1"/>
    <col min="7" max="7" width="6" customWidth="1"/>
    <col min="8" max="8" width="11.140625" customWidth="1"/>
    <col min="9" max="9" width="10.85546875" customWidth="1"/>
    <col min="10" max="10" width="11.5703125" customWidth="1"/>
    <col min="11" max="26" width="10.28515625" customWidth="1"/>
    <col min="27" max="29" width="10" customWidth="1"/>
  </cols>
  <sheetData>
    <row r="1" spans="1:10" ht="30">
      <c r="A1" s="104" t="s">
        <v>12</v>
      </c>
    </row>
    <row r="3" spans="1:10">
      <c r="B3" s="24" t="s">
        <v>13</v>
      </c>
    </row>
    <row r="4" spans="1:10">
      <c r="B4" s="23" t="s">
        <v>14</v>
      </c>
    </row>
    <row r="5" spans="1:10">
      <c r="B5" s="23" t="s">
        <v>15</v>
      </c>
    </row>
    <row r="6" spans="1:10">
      <c r="B6" s="23" t="s">
        <v>16</v>
      </c>
    </row>
    <row r="8" spans="1:10">
      <c r="B8" s="101" t="s">
        <v>17</v>
      </c>
    </row>
    <row r="9" spans="1:10">
      <c r="C9" s="95"/>
      <c r="D9" s="95"/>
      <c r="E9" s="95"/>
      <c r="F9" s="95"/>
      <c r="G9" s="95"/>
      <c r="H9" s="95"/>
      <c r="I9" s="95"/>
      <c r="J9" s="95"/>
    </row>
    <row r="10" spans="1:10">
      <c r="C10" s="61"/>
      <c r="D10" s="61"/>
      <c r="E10" s="61"/>
      <c r="F10" s="61"/>
      <c r="G10" s="88"/>
      <c r="H10" s="88"/>
      <c r="I10" s="88"/>
      <c r="J10" s="88"/>
    </row>
    <row r="11" spans="1:10">
      <c r="C11" s="61"/>
      <c r="D11" s="61"/>
      <c r="E11" s="61"/>
      <c r="F11" s="61"/>
      <c r="G11" s="88"/>
      <c r="H11" s="88"/>
      <c r="I11" s="88"/>
      <c r="J11" s="88"/>
    </row>
  </sheetData>
  <phoneticPr fontId="0" type="noConversion"/>
  <hyperlinks>
    <hyperlink ref="B8" r:id="rId1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611"/>
  <sheetViews>
    <sheetView showGridLines="0" workbookViewId="0">
      <selection activeCell="D11" sqref="D11"/>
    </sheetView>
  </sheetViews>
  <sheetFormatPr defaultRowHeight="18.75"/>
  <cols>
    <col min="1" max="1" width="9.140625" style="110"/>
    <col min="2" max="3" width="14.42578125" style="108" customWidth="1"/>
    <col min="4" max="4" width="19.140625" style="108" customWidth="1"/>
    <col min="5" max="5" width="14.42578125" style="108" customWidth="1"/>
    <col min="6" max="7" width="15.42578125" style="108" customWidth="1"/>
    <col min="8" max="8" width="14.42578125" style="108" customWidth="1"/>
    <col min="9" max="9" width="18.7109375" style="109" customWidth="1"/>
    <col min="10" max="16384" width="9.140625" style="110"/>
  </cols>
  <sheetData>
    <row r="1" spans="1:9" ht="31.5">
      <c r="A1" s="107" t="s">
        <v>293</v>
      </c>
    </row>
    <row r="3" spans="1:9" ht="21">
      <c r="A3" s="138" t="s">
        <v>27</v>
      </c>
    </row>
    <row r="5" spans="1:9">
      <c r="B5" s="112" t="s">
        <v>28</v>
      </c>
      <c r="C5" s="113"/>
      <c r="D5" s="113"/>
      <c r="E5" s="113"/>
      <c r="F5" s="114"/>
      <c r="G5" s="114"/>
      <c r="H5" s="113"/>
      <c r="I5" s="115"/>
    </row>
    <row r="6" spans="1:9" ht="17.25" customHeight="1">
      <c r="B6" s="116" t="s">
        <v>294</v>
      </c>
      <c r="C6" s="117"/>
      <c r="D6" s="117"/>
      <c r="E6" s="117"/>
      <c r="F6" s="118"/>
      <c r="G6" s="118"/>
      <c r="H6" s="117"/>
      <c r="I6" s="119"/>
    </row>
    <row r="7" spans="1:9" hidden="1">
      <c r="B7" s="120"/>
      <c r="C7" s="121"/>
      <c r="D7" s="121"/>
      <c r="E7" s="121"/>
      <c r="F7" s="122"/>
      <c r="G7" s="122"/>
      <c r="H7" s="121"/>
      <c r="I7" s="121"/>
    </row>
    <row r="8" spans="1:9" s="123" customFormat="1" ht="19.5" thickBot="1">
      <c r="B8" s="124" t="s">
        <v>30</v>
      </c>
      <c r="C8" s="124" t="s">
        <v>31</v>
      </c>
      <c r="D8" s="124" t="s">
        <v>32</v>
      </c>
      <c r="E8" s="124" t="s">
        <v>33</v>
      </c>
      <c r="F8" s="125" t="s">
        <v>34</v>
      </c>
      <c r="G8" s="125" t="s">
        <v>35</v>
      </c>
      <c r="H8" s="126" t="s">
        <v>36</v>
      </c>
      <c r="I8" s="127" t="s">
        <v>37</v>
      </c>
    </row>
    <row r="9" spans="1:9">
      <c r="B9" s="108" t="s">
        <v>47</v>
      </c>
      <c r="C9" s="108" t="s">
        <v>48</v>
      </c>
      <c r="D9" s="108" t="s">
        <v>40</v>
      </c>
      <c r="E9" s="108" t="s">
        <v>44</v>
      </c>
      <c r="F9" s="128">
        <v>71676</v>
      </c>
      <c r="G9" s="128">
        <v>70959.240000000005</v>
      </c>
      <c r="H9" s="129">
        <f t="shared" ref="H9:H50" si="0">F9-G9</f>
        <v>716.75999999999476</v>
      </c>
      <c r="I9" s="130">
        <v>0.53300000000000003</v>
      </c>
    </row>
    <row r="10" spans="1:9">
      <c r="B10" s="108" t="s">
        <v>47</v>
      </c>
      <c r="C10" s="108" t="s">
        <v>48</v>
      </c>
      <c r="D10" s="108" t="s">
        <v>40</v>
      </c>
      <c r="E10" s="108" t="s">
        <v>41</v>
      </c>
      <c r="F10" s="128">
        <v>181988</v>
      </c>
      <c r="G10" s="128">
        <v>205646.44</v>
      </c>
      <c r="H10" s="129">
        <f t="shared" si="0"/>
        <v>-23658.440000000002</v>
      </c>
      <c r="I10" s="130">
        <v>0.432</v>
      </c>
    </row>
    <row r="11" spans="1:9">
      <c r="B11" s="108" t="s">
        <v>38</v>
      </c>
      <c r="C11" s="108" t="s">
        <v>42</v>
      </c>
      <c r="D11" s="108" t="s">
        <v>40</v>
      </c>
      <c r="E11" s="108" t="s">
        <v>41</v>
      </c>
      <c r="F11" s="128">
        <v>121197.6</v>
      </c>
      <c r="G11" s="128">
        <v>112713.76800000001</v>
      </c>
      <c r="H11" s="129">
        <f t="shared" si="0"/>
        <v>8483.8319999999949</v>
      </c>
      <c r="I11" s="130">
        <v>0.45</v>
      </c>
    </row>
    <row r="12" spans="1:9">
      <c r="B12" s="108" t="s">
        <v>38</v>
      </c>
      <c r="C12" s="108" t="s">
        <v>42</v>
      </c>
      <c r="D12" s="108" t="s">
        <v>40</v>
      </c>
      <c r="E12" s="108" t="s">
        <v>41</v>
      </c>
      <c r="F12" s="128">
        <v>121197.6</v>
      </c>
      <c r="G12" s="128">
        <v>112713.76800000001</v>
      </c>
      <c r="H12" s="129">
        <f t="shared" si="0"/>
        <v>8483.8319999999949</v>
      </c>
      <c r="I12" s="130">
        <v>0.23300000000000001</v>
      </c>
    </row>
    <row r="13" spans="1:9">
      <c r="B13" s="108" t="s">
        <v>47</v>
      </c>
      <c r="C13" s="108" t="s">
        <v>48</v>
      </c>
      <c r="D13" s="108" t="s">
        <v>40</v>
      </c>
      <c r="E13" s="108" t="s">
        <v>41</v>
      </c>
      <c r="F13" s="128">
        <v>121197.6</v>
      </c>
      <c r="G13" s="128">
        <v>112713.76800000001</v>
      </c>
      <c r="H13" s="129">
        <f t="shared" si="0"/>
        <v>8483.8319999999949</v>
      </c>
      <c r="I13" s="130">
        <v>0.154</v>
      </c>
    </row>
    <row r="14" spans="1:9">
      <c r="B14" s="108" t="s">
        <v>38</v>
      </c>
      <c r="C14" s="108" t="s">
        <v>42</v>
      </c>
      <c r="D14" s="108" t="s">
        <v>40</v>
      </c>
      <c r="E14" s="108" t="s">
        <v>41</v>
      </c>
      <c r="F14" s="128">
        <v>110772</v>
      </c>
      <c r="G14" s="128">
        <v>94156.2</v>
      </c>
      <c r="H14" s="129">
        <f t="shared" si="0"/>
        <v>16615.800000000003</v>
      </c>
      <c r="I14" s="130">
        <v>0.39800000000000002</v>
      </c>
    </row>
    <row r="15" spans="1:9">
      <c r="B15" s="108" t="s">
        <v>38</v>
      </c>
      <c r="C15" s="108" t="s">
        <v>39</v>
      </c>
      <c r="D15" s="108" t="s">
        <v>40</v>
      </c>
      <c r="E15" s="108" t="s">
        <v>41</v>
      </c>
      <c r="F15" s="128">
        <v>110772</v>
      </c>
      <c r="G15" s="128">
        <v>125172.36</v>
      </c>
      <c r="H15" s="129">
        <f t="shared" si="0"/>
        <v>-14400.36</v>
      </c>
      <c r="I15" s="130">
        <v>0.23300000000000001</v>
      </c>
    </row>
    <row r="16" spans="1:9">
      <c r="B16" s="108" t="s">
        <v>38</v>
      </c>
      <c r="C16" s="108" t="s">
        <v>39</v>
      </c>
      <c r="D16" s="108" t="s">
        <v>40</v>
      </c>
      <c r="E16" s="108" t="s">
        <v>41</v>
      </c>
      <c r="F16" s="128">
        <v>110772</v>
      </c>
      <c r="G16" s="128">
        <v>125172.36</v>
      </c>
      <c r="H16" s="129">
        <f t="shared" si="0"/>
        <v>-14400.36</v>
      </c>
      <c r="I16" s="130">
        <v>0.318</v>
      </c>
    </row>
    <row r="17" spans="2:9">
      <c r="B17" s="108" t="s">
        <v>38</v>
      </c>
      <c r="C17" s="108" t="s">
        <v>39</v>
      </c>
      <c r="D17" s="108" t="s">
        <v>40</v>
      </c>
      <c r="E17" s="108" t="s">
        <v>41</v>
      </c>
      <c r="F17" s="128">
        <v>91224</v>
      </c>
      <c r="G17" s="128">
        <v>66593.52</v>
      </c>
      <c r="H17" s="129">
        <f t="shared" si="0"/>
        <v>24630.479999999996</v>
      </c>
      <c r="I17" s="130">
        <v>0.65</v>
      </c>
    </row>
    <row r="18" spans="2:9">
      <c r="B18" s="108" t="s">
        <v>38</v>
      </c>
      <c r="C18" s="108" t="s">
        <v>39</v>
      </c>
      <c r="D18" s="108" t="s">
        <v>40</v>
      </c>
      <c r="E18" s="108" t="s">
        <v>41</v>
      </c>
      <c r="F18" s="128">
        <v>91224</v>
      </c>
      <c r="G18" s="128">
        <v>127713.60000000001</v>
      </c>
      <c r="H18" s="129">
        <f t="shared" si="0"/>
        <v>-36489.600000000006</v>
      </c>
      <c r="I18" s="130">
        <v>0.247</v>
      </c>
    </row>
    <row r="19" spans="2:9">
      <c r="B19" s="108" t="s">
        <v>38</v>
      </c>
      <c r="C19" s="108" t="s">
        <v>39</v>
      </c>
      <c r="D19" s="108" t="s">
        <v>40</v>
      </c>
      <c r="E19" s="108" t="s">
        <v>41</v>
      </c>
      <c r="F19" s="128">
        <v>71676</v>
      </c>
      <c r="G19" s="128">
        <v>70959.240000000005</v>
      </c>
      <c r="H19" s="129">
        <f t="shared" si="0"/>
        <v>716.75999999999476</v>
      </c>
      <c r="I19" s="130">
        <v>0.13400000000000001</v>
      </c>
    </row>
    <row r="20" spans="2:9">
      <c r="B20" s="108" t="s">
        <v>38</v>
      </c>
      <c r="C20" s="108" t="s">
        <v>39</v>
      </c>
      <c r="D20" s="108" t="s">
        <v>45</v>
      </c>
      <c r="E20" s="108" t="s">
        <v>44</v>
      </c>
      <c r="F20" s="128">
        <v>54120</v>
      </c>
      <c r="G20" s="128">
        <v>44378.400000000001</v>
      </c>
      <c r="H20" s="129">
        <f t="shared" si="0"/>
        <v>9741.5999999999985</v>
      </c>
      <c r="I20" s="130">
        <v>0.315</v>
      </c>
    </row>
    <row r="21" spans="2:9">
      <c r="B21" s="108" t="s">
        <v>38</v>
      </c>
      <c r="C21" s="108" t="s">
        <v>39</v>
      </c>
      <c r="D21" s="108" t="s">
        <v>45</v>
      </c>
      <c r="E21" s="108" t="s">
        <v>44</v>
      </c>
      <c r="F21" s="128">
        <v>54120</v>
      </c>
      <c r="G21" s="128">
        <v>44378.400000000001</v>
      </c>
      <c r="H21" s="129">
        <f t="shared" si="0"/>
        <v>9741.5999999999985</v>
      </c>
      <c r="I21" s="130">
        <v>0.56399999999999995</v>
      </c>
    </row>
    <row r="22" spans="2:9">
      <c r="B22" s="108" t="s">
        <v>47</v>
      </c>
      <c r="C22" s="108" t="s">
        <v>49</v>
      </c>
      <c r="D22" s="108" t="s">
        <v>45</v>
      </c>
      <c r="E22" s="108" t="s">
        <v>44</v>
      </c>
      <c r="F22" s="128">
        <v>52800</v>
      </c>
      <c r="G22" s="128">
        <v>46992</v>
      </c>
      <c r="H22" s="129">
        <f t="shared" si="0"/>
        <v>5808</v>
      </c>
      <c r="I22" s="130">
        <v>0.187</v>
      </c>
    </row>
    <row r="23" spans="2:9">
      <c r="B23" s="108" t="s">
        <v>38</v>
      </c>
      <c r="C23" s="108" t="s">
        <v>42</v>
      </c>
      <c r="D23" s="108" t="s">
        <v>45</v>
      </c>
      <c r="E23" s="108" t="s">
        <v>44</v>
      </c>
      <c r="F23" s="128">
        <v>52800</v>
      </c>
      <c r="G23" s="128">
        <v>59664</v>
      </c>
      <c r="H23" s="129">
        <f t="shared" si="0"/>
        <v>-6864</v>
      </c>
      <c r="I23" s="130">
        <v>0.255</v>
      </c>
    </row>
    <row r="24" spans="2:9">
      <c r="B24" s="108" t="s">
        <v>38</v>
      </c>
      <c r="C24" s="108" t="s">
        <v>42</v>
      </c>
      <c r="D24" s="108" t="s">
        <v>45</v>
      </c>
      <c r="E24" s="108" t="s">
        <v>44</v>
      </c>
      <c r="F24" s="128">
        <v>52140</v>
      </c>
      <c r="G24" s="128">
        <v>41190.6</v>
      </c>
      <c r="H24" s="129">
        <f t="shared" si="0"/>
        <v>10949.400000000001</v>
      </c>
      <c r="I24" s="130">
        <v>0.35599999999999998</v>
      </c>
    </row>
    <row r="25" spans="2:9">
      <c r="B25" s="108" t="s">
        <v>38</v>
      </c>
      <c r="C25" s="108" t="s">
        <v>42</v>
      </c>
      <c r="D25" s="108" t="s">
        <v>45</v>
      </c>
      <c r="E25" s="108" t="s">
        <v>44</v>
      </c>
      <c r="F25" s="128">
        <v>52140</v>
      </c>
      <c r="G25" s="128">
        <v>41190.6</v>
      </c>
      <c r="H25" s="129">
        <f t="shared" si="0"/>
        <v>10949.400000000001</v>
      </c>
      <c r="I25" s="130">
        <v>0.27600000000000002</v>
      </c>
    </row>
    <row r="26" spans="2:9">
      <c r="B26" s="108" t="s">
        <v>38</v>
      </c>
      <c r="C26" s="108" t="s">
        <v>39</v>
      </c>
      <c r="D26" s="108" t="s">
        <v>45</v>
      </c>
      <c r="E26" s="108" t="s">
        <v>44</v>
      </c>
      <c r="F26" s="128">
        <v>51480</v>
      </c>
      <c r="G26" s="128">
        <v>40154.400000000001</v>
      </c>
      <c r="H26" s="129">
        <f t="shared" si="0"/>
        <v>11325.599999999999</v>
      </c>
      <c r="I26" s="130">
        <v>0.255</v>
      </c>
    </row>
    <row r="27" spans="2:9">
      <c r="B27" s="108" t="s">
        <v>47</v>
      </c>
      <c r="C27" s="108" t="s">
        <v>48</v>
      </c>
      <c r="D27" s="108" t="s">
        <v>45</v>
      </c>
      <c r="E27" s="108" t="s">
        <v>44</v>
      </c>
      <c r="F27" s="128">
        <v>51480</v>
      </c>
      <c r="G27" s="128">
        <v>58172.4</v>
      </c>
      <c r="H27" s="129">
        <f t="shared" si="0"/>
        <v>-6692.4000000000015</v>
      </c>
      <c r="I27" s="131">
        <v>0.26500000000000001</v>
      </c>
    </row>
    <row r="28" spans="2:9">
      <c r="B28" s="108" t="s">
        <v>38</v>
      </c>
      <c r="C28" s="108" t="s">
        <v>39</v>
      </c>
      <c r="D28" s="108" t="s">
        <v>45</v>
      </c>
      <c r="E28" s="108" t="s">
        <v>44</v>
      </c>
      <c r="F28" s="128">
        <v>39600</v>
      </c>
      <c r="G28" s="128">
        <v>38016</v>
      </c>
      <c r="H28" s="129">
        <f t="shared" si="0"/>
        <v>1584</v>
      </c>
      <c r="I28" s="130">
        <v>0.54400000000000004</v>
      </c>
    </row>
    <row r="29" spans="2:9">
      <c r="B29" s="108" t="s">
        <v>47</v>
      </c>
      <c r="C29" s="108" t="s">
        <v>48</v>
      </c>
      <c r="D29" s="108" t="s">
        <v>45</v>
      </c>
      <c r="E29" s="108" t="s">
        <v>44</v>
      </c>
      <c r="F29" s="128">
        <v>39600</v>
      </c>
      <c r="G29" s="128">
        <v>38016</v>
      </c>
      <c r="H29" s="129">
        <f t="shared" si="0"/>
        <v>1584</v>
      </c>
      <c r="I29" s="130">
        <v>0.56399999999999995</v>
      </c>
    </row>
    <row r="30" spans="2:9">
      <c r="B30" s="108" t="s">
        <v>38</v>
      </c>
      <c r="C30" s="108" t="s">
        <v>39</v>
      </c>
      <c r="D30" s="108" t="s">
        <v>43</v>
      </c>
      <c r="E30" s="108" t="s">
        <v>44</v>
      </c>
      <c r="F30" s="128">
        <v>79113.600000000006</v>
      </c>
      <c r="G30" s="128">
        <v>64873.152000000002</v>
      </c>
      <c r="H30" s="129">
        <f t="shared" si="0"/>
        <v>14240.448000000004</v>
      </c>
      <c r="I30" s="130">
        <v>0.255</v>
      </c>
    </row>
    <row r="31" spans="2:9">
      <c r="B31" s="108" t="s">
        <v>47</v>
      </c>
      <c r="C31" s="108" t="s">
        <v>48</v>
      </c>
      <c r="D31" s="108" t="s">
        <v>43</v>
      </c>
      <c r="E31" s="108" t="s">
        <v>44</v>
      </c>
      <c r="F31" s="128">
        <v>79113.600000000006</v>
      </c>
      <c r="G31" s="128">
        <v>64873.152000000002</v>
      </c>
      <c r="H31" s="129">
        <f t="shared" si="0"/>
        <v>14240.448000000004</v>
      </c>
      <c r="I31" s="130">
        <v>0.27600000000000002</v>
      </c>
    </row>
    <row r="32" spans="2:9">
      <c r="B32" s="108" t="s">
        <v>47</v>
      </c>
      <c r="C32" s="108" t="s">
        <v>48</v>
      </c>
      <c r="D32" s="108" t="s">
        <v>43</v>
      </c>
      <c r="E32" s="108" t="s">
        <v>44</v>
      </c>
      <c r="F32" s="128">
        <v>79113.600000000006</v>
      </c>
      <c r="G32" s="128">
        <v>64873.152000000002</v>
      </c>
      <c r="H32" s="129">
        <f t="shared" si="0"/>
        <v>14240.448000000004</v>
      </c>
      <c r="I32" s="130">
        <v>0.54400000000000004</v>
      </c>
    </row>
    <row r="33" spans="2:9">
      <c r="B33" s="108" t="s">
        <v>38</v>
      </c>
      <c r="C33" s="108" t="s">
        <v>42</v>
      </c>
      <c r="D33" s="108" t="s">
        <v>43</v>
      </c>
      <c r="E33" s="108" t="s">
        <v>44</v>
      </c>
      <c r="F33" s="128">
        <v>77184</v>
      </c>
      <c r="G33" s="128">
        <v>68693.759999999995</v>
      </c>
      <c r="H33" s="129">
        <f t="shared" si="0"/>
        <v>8490.2400000000052</v>
      </c>
      <c r="I33" s="130">
        <v>0.255</v>
      </c>
    </row>
    <row r="34" spans="2:9">
      <c r="B34" s="108" t="s">
        <v>38</v>
      </c>
      <c r="C34" s="108" t="s">
        <v>42</v>
      </c>
      <c r="D34" s="108" t="s">
        <v>43</v>
      </c>
      <c r="E34" s="108" t="s">
        <v>44</v>
      </c>
      <c r="F34" s="128">
        <v>77184</v>
      </c>
      <c r="G34" s="128">
        <v>87217.919999999998</v>
      </c>
      <c r="H34" s="129">
        <f t="shared" si="0"/>
        <v>-10033.919999999998</v>
      </c>
      <c r="I34" s="130">
        <v>0.56399999999999995</v>
      </c>
    </row>
    <row r="35" spans="2:9">
      <c r="B35" s="108" t="s">
        <v>38</v>
      </c>
      <c r="C35" s="108" t="s">
        <v>42</v>
      </c>
      <c r="D35" s="108" t="s">
        <v>43</v>
      </c>
      <c r="E35" s="108" t="s">
        <v>44</v>
      </c>
      <c r="F35" s="128">
        <v>76219.199999999997</v>
      </c>
      <c r="G35" s="128">
        <v>60213.167999999998</v>
      </c>
      <c r="H35" s="129">
        <f t="shared" si="0"/>
        <v>16006.031999999999</v>
      </c>
      <c r="I35" s="130">
        <v>0.54400000000000004</v>
      </c>
    </row>
    <row r="36" spans="2:9">
      <c r="B36" s="108" t="s">
        <v>47</v>
      </c>
      <c r="C36" s="108" t="s">
        <v>49</v>
      </c>
      <c r="D36" s="108" t="s">
        <v>43</v>
      </c>
      <c r="E36" s="108" t="s">
        <v>44</v>
      </c>
      <c r="F36" s="128">
        <v>76219.199999999997</v>
      </c>
      <c r="G36" s="128">
        <v>60213.167999999998</v>
      </c>
      <c r="H36" s="129">
        <f t="shared" si="0"/>
        <v>16006.031999999999</v>
      </c>
      <c r="I36" s="130">
        <v>0.26500000000000001</v>
      </c>
    </row>
    <row r="37" spans="2:9">
      <c r="B37" s="108" t="s">
        <v>38</v>
      </c>
      <c r="C37" s="108" t="s">
        <v>42</v>
      </c>
      <c r="D37" s="108" t="s">
        <v>43</v>
      </c>
      <c r="E37" s="108" t="s">
        <v>44</v>
      </c>
      <c r="F37" s="128">
        <v>75254.399999999994</v>
      </c>
      <c r="G37" s="128">
        <v>58698.432000000001</v>
      </c>
      <c r="H37" s="129">
        <f t="shared" si="0"/>
        <v>16555.967999999993</v>
      </c>
      <c r="I37" s="130">
        <v>0.255</v>
      </c>
    </row>
    <row r="38" spans="2:9">
      <c r="B38" s="108" t="s">
        <v>47</v>
      </c>
      <c r="C38" s="108" t="s">
        <v>49</v>
      </c>
      <c r="D38" s="108" t="s">
        <v>43</v>
      </c>
      <c r="E38" s="108" t="s">
        <v>44</v>
      </c>
      <c r="F38" s="128">
        <v>75254.399999999994</v>
      </c>
      <c r="G38" s="128">
        <v>58698.432000000001</v>
      </c>
      <c r="H38" s="129">
        <f t="shared" si="0"/>
        <v>16555.967999999993</v>
      </c>
      <c r="I38" s="130">
        <v>0.35599999999999998</v>
      </c>
    </row>
    <row r="39" spans="2:9">
      <c r="B39" s="108" t="s">
        <v>47</v>
      </c>
      <c r="C39" s="108" t="s">
        <v>48</v>
      </c>
      <c r="D39" s="108" t="s">
        <v>43</v>
      </c>
      <c r="E39" s="108" t="s">
        <v>44</v>
      </c>
      <c r="F39" s="128">
        <v>57888</v>
      </c>
      <c r="G39" s="128">
        <v>55572.480000000003</v>
      </c>
      <c r="H39" s="129">
        <f t="shared" si="0"/>
        <v>2315.5199999999968</v>
      </c>
      <c r="I39" s="130">
        <v>0.315</v>
      </c>
    </row>
    <row r="40" spans="2:9">
      <c r="B40" s="108" t="s">
        <v>47</v>
      </c>
      <c r="C40" s="108" t="s">
        <v>48</v>
      </c>
      <c r="D40" s="108" t="s">
        <v>43</v>
      </c>
      <c r="E40" s="108" t="s">
        <v>44</v>
      </c>
      <c r="F40" s="128">
        <v>57888</v>
      </c>
      <c r="G40" s="128">
        <v>55572.480000000003</v>
      </c>
      <c r="H40" s="129">
        <f t="shared" si="0"/>
        <v>2315.5199999999968</v>
      </c>
      <c r="I40" s="130">
        <v>0.187</v>
      </c>
    </row>
    <row r="41" spans="2:9">
      <c r="B41" s="108" t="s">
        <v>47</v>
      </c>
      <c r="C41" s="108" t="s">
        <v>49</v>
      </c>
      <c r="D41" s="108" t="s">
        <v>46</v>
      </c>
      <c r="E41" s="108" t="s">
        <v>44</v>
      </c>
      <c r="F41" s="128">
        <v>296700</v>
      </c>
      <c r="G41" s="128">
        <v>216591</v>
      </c>
      <c r="H41" s="129">
        <f t="shared" si="0"/>
        <v>80109</v>
      </c>
      <c r="I41" s="130">
        <v>0.23300000000000001</v>
      </c>
    </row>
    <row r="42" spans="2:9">
      <c r="B42" s="108" t="s">
        <v>47</v>
      </c>
      <c r="C42" s="108" t="s">
        <v>48</v>
      </c>
      <c r="D42" s="108" t="s">
        <v>46</v>
      </c>
      <c r="E42" s="108" t="s">
        <v>51</v>
      </c>
      <c r="F42" s="128">
        <v>1205988</v>
      </c>
      <c r="G42" s="128">
        <v>1073329.32</v>
      </c>
      <c r="H42" s="129">
        <f t="shared" si="0"/>
        <v>132658.67999999993</v>
      </c>
      <c r="I42" s="130">
        <v>0.432</v>
      </c>
    </row>
    <row r="43" spans="2:9">
      <c r="B43" s="108" t="s">
        <v>47</v>
      </c>
      <c r="C43" s="108" t="s">
        <v>48</v>
      </c>
      <c r="D43" s="108" t="s">
        <v>46</v>
      </c>
      <c r="E43" s="108" t="s">
        <v>51</v>
      </c>
      <c r="F43" s="128">
        <f>128563.2+200000</f>
        <v>328563.20000000001</v>
      </c>
      <c r="G43" s="128">
        <v>305563.77600000001</v>
      </c>
      <c r="H43" s="129">
        <f t="shared" si="0"/>
        <v>22999.423999999999</v>
      </c>
      <c r="I43" s="131">
        <v>0.39800000000000002</v>
      </c>
    </row>
    <row r="44" spans="2:9">
      <c r="B44" s="108" t="s">
        <v>47</v>
      </c>
      <c r="C44" s="108" t="s">
        <v>48</v>
      </c>
      <c r="D44" s="108" t="s">
        <v>46</v>
      </c>
      <c r="E44" s="108" t="s">
        <v>41</v>
      </c>
      <c r="F44" s="128">
        <v>432900</v>
      </c>
      <c r="G44" s="128">
        <v>367965</v>
      </c>
      <c r="H44" s="129">
        <f t="shared" si="0"/>
        <v>64935</v>
      </c>
      <c r="I44" s="130">
        <v>0.247</v>
      </c>
    </row>
    <row r="45" spans="2:9">
      <c r="B45" s="108" t="s">
        <v>38</v>
      </c>
      <c r="C45" s="108" t="s">
        <v>39</v>
      </c>
      <c r="D45" s="108" t="s">
        <v>46</v>
      </c>
      <c r="E45" s="108" t="s">
        <v>41</v>
      </c>
      <c r="F45" s="128">
        <v>217504</v>
      </c>
      <c r="G45" s="128">
        <v>184878.4</v>
      </c>
      <c r="H45" s="129">
        <f t="shared" si="0"/>
        <v>32625.600000000006</v>
      </c>
      <c r="I45" s="130">
        <v>0.53300000000000003</v>
      </c>
    </row>
    <row r="46" spans="2:9">
      <c r="B46" s="108" t="s">
        <v>38</v>
      </c>
      <c r="C46" s="108" t="s">
        <v>39</v>
      </c>
      <c r="D46" s="108" t="s">
        <v>46</v>
      </c>
      <c r="E46" s="108" t="s">
        <v>41</v>
      </c>
      <c r="F46" s="128">
        <v>128563.2</v>
      </c>
      <c r="G46" s="128">
        <v>119563.776</v>
      </c>
      <c r="H46" s="129">
        <f t="shared" si="0"/>
        <v>8999.4239999999991</v>
      </c>
      <c r="I46" s="130">
        <v>0.39800000000000002</v>
      </c>
    </row>
    <row r="47" spans="2:9">
      <c r="B47" s="108" t="s">
        <v>47</v>
      </c>
      <c r="C47" s="108" t="s">
        <v>49</v>
      </c>
      <c r="D47" s="108" t="s">
        <v>46</v>
      </c>
      <c r="E47" s="108" t="s">
        <v>41</v>
      </c>
      <c r="F47" s="128">
        <v>128563.2</v>
      </c>
      <c r="G47" s="128">
        <v>119563.776</v>
      </c>
      <c r="H47" s="129">
        <f t="shared" si="0"/>
        <v>8999.4239999999991</v>
      </c>
      <c r="I47" s="130">
        <v>0.154</v>
      </c>
    </row>
    <row r="48" spans="2:9">
      <c r="B48" s="108" t="s">
        <v>47</v>
      </c>
      <c r="C48" s="108" t="s">
        <v>49</v>
      </c>
      <c r="D48" s="108" t="s">
        <v>46</v>
      </c>
      <c r="E48" s="108" t="s">
        <v>41</v>
      </c>
      <c r="F48" s="128">
        <v>128563.2</v>
      </c>
      <c r="G48" s="128">
        <v>119563.776</v>
      </c>
      <c r="H48" s="129">
        <f t="shared" si="0"/>
        <v>8999.4239999999991</v>
      </c>
      <c r="I48" s="130">
        <v>0.13400000000000001</v>
      </c>
    </row>
    <row r="49" spans="1:9">
      <c r="B49" s="108" t="s">
        <v>47</v>
      </c>
      <c r="C49" s="108" t="s">
        <v>48</v>
      </c>
      <c r="D49" s="108" t="s">
        <v>46</v>
      </c>
      <c r="E49" s="108" t="s">
        <v>41</v>
      </c>
      <c r="F49" s="128">
        <v>96768</v>
      </c>
      <c r="G49" s="128">
        <v>70640.639999999999</v>
      </c>
      <c r="H49" s="129">
        <f t="shared" si="0"/>
        <v>26127.360000000001</v>
      </c>
      <c r="I49" s="130">
        <v>0.53300000000000003</v>
      </c>
    </row>
    <row r="50" spans="1:9">
      <c r="B50" s="108" t="s">
        <v>47</v>
      </c>
      <c r="C50" s="108" t="s">
        <v>50</v>
      </c>
      <c r="D50" s="108" t="s">
        <v>46</v>
      </c>
      <c r="E50" s="108" t="s">
        <v>41</v>
      </c>
      <c r="F50" s="128">
        <v>76032</v>
      </c>
      <c r="G50" s="128">
        <v>75271.679999999993</v>
      </c>
      <c r="H50" s="129">
        <f t="shared" si="0"/>
        <v>760.32000000000698</v>
      </c>
      <c r="I50" s="130">
        <v>0.65</v>
      </c>
    </row>
    <row r="53" spans="1:9">
      <c r="A53" s="132" t="s">
        <v>295</v>
      </c>
    </row>
    <row r="54" spans="1:9">
      <c r="A54" s="133"/>
    </row>
    <row r="55" spans="1:9">
      <c r="A55" s="132" t="s">
        <v>296</v>
      </c>
    </row>
    <row r="56" spans="1:9">
      <c r="A56" s="133"/>
    </row>
    <row r="57" spans="1:9">
      <c r="A57" s="132" t="s">
        <v>52</v>
      </c>
    </row>
    <row r="58" spans="1:9">
      <c r="A58" s="133"/>
    </row>
    <row r="59" spans="1:9">
      <c r="A59" s="133" t="s">
        <v>53</v>
      </c>
    </row>
    <row r="60" spans="1:9">
      <c r="A60" s="133"/>
    </row>
    <row r="61" spans="1:9" ht="19.5" thickBot="1">
      <c r="A61" s="133"/>
      <c r="B61" s="134" t="s">
        <v>68</v>
      </c>
      <c r="C61" s="134" t="s">
        <v>69</v>
      </c>
      <c r="D61" s="134" t="s">
        <v>71</v>
      </c>
      <c r="E61" s="134" t="s">
        <v>72</v>
      </c>
      <c r="F61" s="134" t="s">
        <v>70</v>
      </c>
    </row>
    <row r="62" spans="1:9">
      <c r="A62" s="133"/>
      <c r="B62" s="133" t="s">
        <v>56</v>
      </c>
      <c r="C62" s="135">
        <v>2349</v>
      </c>
      <c r="D62" s="136">
        <v>24231</v>
      </c>
      <c r="E62" s="133" t="s">
        <v>73</v>
      </c>
      <c r="F62" s="132" t="s">
        <v>63</v>
      </c>
    </row>
    <row r="63" spans="1:9">
      <c r="A63" s="133"/>
      <c r="B63" s="133" t="s">
        <v>55</v>
      </c>
      <c r="C63" s="135">
        <v>4560</v>
      </c>
      <c r="D63" s="136">
        <v>22753</v>
      </c>
      <c r="E63" s="133" t="s">
        <v>73</v>
      </c>
      <c r="F63" s="133" t="s">
        <v>62</v>
      </c>
    </row>
    <row r="64" spans="1:9">
      <c r="A64" s="133"/>
      <c r="B64" s="133" t="s">
        <v>58</v>
      </c>
      <c r="C64" s="135">
        <v>5445</v>
      </c>
      <c r="D64" s="136">
        <v>22673</v>
      </c>
      <c r="E64" s="133" t="s">
        <v>73</v>
      </c>
      <c r="F64" s="132" t="s">
        <v>66</v>
      </c>
    </row>
    <row r="65" spans="1:6">
      <c r="A65" s="133"/>
      <c r="B65" s="133" t="s">
        <v>59</v>
      </c>
      <c r="C65" s="135">
        <v>7664</v>
      </c>
      <c r="D65" s="136">
        <v>22596</v>
      </c>
      <c r="E65" s="133" t="s">
        <v>73</v>
      </c>
      <c r="F65" s="132" t="s">
        <v>65</v>
      </c>
    </row>
    <row r="66" spans="1:6">
      <c r="A66" s="133"/>
      <c r="B66" s="133" t="s">
        <v>54</v>
      </c>
      <c r="C66" s="135">
        <v>5677</v>
      </c>
      <c r="D66" s="136">
        <v>21584</v>
      </c>
      <c r="E66" s="133" t="s">
        <v>73</v>
      </c>
      <c r="F66" s="133" t="s">
        <v>61</v>
      </c>
    </row>
    <row r="67" spans="1:6">
      <c r="A67" s="133"/>
      <c r="B67" s="133" t="s">
        <v>60</v>
      </c>
      <c r="C67" s="135">
        <v>3445</v>
      </c>
      <c r="D67" s="136">
        <v>21313</v>
      </c>
      <c r="E67" s="133" t="s">
        <v>73</v>
      </c>
      <c r="F67" s="132" t="s">
        <v>64</v>
      </c>
    </row>
    <row r="68" spans="1:6">
      <c r="A68" s="133"/>
      <c r="B68" s="133" t="s">
        <v>57</v>
      </c>
      <c r="C68" s="135">
        <v>7889</v>
      </c>
      <c r="D68" s="136">
        <v>21193</v>
      </c>
      <c r="E68" s="133" t="s">
        <v>73</v>
      </c>
      <c r="F68" s="132" t="s">
        <v>67</v>
      </c>
    </row>
    <row r="69" spans="1:6">
      <c r="A69" s="133"/>
    </row>
    <row r="70" spans="1:6">
      <c r="A70" s="133"/>
    </row>
    <row r="71" spans="1:6" ht="26.25">
      <c r="A71" s="137"/>
    </row>
    <row r="72" spans="1:6" ht="26.25">
      <c r="A72" s="137"/>
    </row>
    <row r="73" spans="1:6" ht="26.25">
      <c r="A73" s="137"/>
    </row>
    <row r="74" spans="1:6" ht="26.25">
      <c r="A74" s="137"/>
    </row>
    <row r="75" spans="1:6" ht="26.25">
      <c r="A75" s="137"/>
    </row>
    <row r="76" spans="1:6" ht="26.25">
      <c r="A76" s="137"/>
    </row>
    <row r="77" spans="1:6" ht="26.25">
      <c r="A77" s="137"/>
    </row>
    <row r="78" spans="1:6" ht="26.25">
      <c r="A78" s="137"/>
    </row>
    <row r="79" spans="1:6" ht="26.25">
      <c r="A79" s="137"/>
    </row>
    <row r="80" spans="1:6" ht="26.25">
      <c r="A80" s="137"/>
    </row>
    <row r="81" spans="1:1" ht="26.25">
      <c r="A81" s="137"/>
    </row>
    <row r="82" spans="1:1" ht="26.25">
      <c r="A82" s="137"/>
    </row>
    <row r="83" spans="1:1" ht="26.25">
      <c r="A83" s="137"/>
    </row>
    <row r="84" spans="1:1" ht="26.25">
      <c r="A84" s="137"/>
    </row>
    <row r="85" spans="1:1" ht="26.25">
      <c r="A85" s="137"/>
    </row>
    <row r="86" spans="1:1" ht="26.25">
      <c r="A86" s="137"/>
    </row>
    <row r="87" spans="1:1" ht="26.25">
      <c r="A87" s="137"/>
    </row>
    <row r="88" spans="1:1" ht="26.25">
      <c r="A88" s="137"/>
    </row>
    <row r="89" spans="1:1" ht="26.25">
      <c r="A89" s="137"/>
    </row>
    <row r="90" spans="1:1" ht="26.25">
      <c r="A90" s="137"/>
    </row>
    <row r="91" spans="1:1" ht="26.25">
      <c r="A91" s="137"/>
    </row>
    <row r="92" spans="1:1" ht="26.25">
      <c r="A92" s="137"/>
    </row>
    <row r="93" spans="1:1" ht="26.25">
      <c r="A93" s="137"/>
    </row>
    <row r="94" spans="1:1" ht="26.25">
      <c r="A94" s="137"/>
    </row>
    <row r="95" spans="1:1" ht="26.25">
      <c r="A95" s="137"/>
    </row>
    <row r="96" spans="1:1" ht="26.25">
      <c r="A96" s="137"/>
    </row>
    <row r="97" spans="1:1" ht="26.25">
      <c r="A97" s="137"/>
    </row>
    <row r="98" spans="1:1" ht="26.25">
      <c r="A98" s="137"/>
    </row>
    <row r="99" spans="1:1" ht="26.25">
      <c r="A99" s="137"/>
    </row>
    <row r="100" spans="1:1" ht="26.25">
      <c r="A100" s="137"/>
    </row>
    <row r="101" spans="1:1" ht="26.25">
      <c r="A101" s="137"/>
    </row>
    <row r="102" spans="1:1" ht="26.25">
      <c r="A102" s="137"/>
    </row>
    <row r="103" spans="1:1" ht="26.25">
      <c r="A103" s="137"/>
    </row>
    <row r="104" spans="1:1" ht="26.25">
      <c r="A104" s="137"/>
    </row>
    <row r="105" spans="1:1" ht="26.25">
      <c r="A105" s="137"/>
    </row>
    <row r="106" spans="1:1" ht="26.25">
      <c r="A106" s="137"/>
    </row>
    <row r="107" spans="1:1" ht="26.25">
      <c r="A107" s="137"/>
    </row>
    <row r="108" spans="1:1" ht="26.25">
      <c r="A108" s="137"/>
    </row>
    <row r="109" spans="1:1" ht="26.25">
      <c r="A109" s="137"/>
    </row>
    <row r="110" spans="1:1" ht="26.25">
      <c r="A110" s="137"/>
    </row>
    <row r="111" spans="1:1" ht="26.25">
      <c r="A111" s="137"/>
    </row>
    <row r="112" spans="1:1" ht="26.25">
      <c r="A112" s="137"/>
    </row>
    <row r="113" spans="1:1" ht="26.25">
      <c r="A113" s="137"/>
    </row>
    <row r="114" spans="1:1" ht="26.25">
      <c r="A114" s="137"/>
    </row>
    <row r="115" spans="1:1" ht="26.25">
      <c r="A115" s="137"/>
    </row>
    <row r="116" spans="1:1" ht="26.25">
      <c r="A116" s="137"/>
    </row>
    <row r="117" spans="1:1" ht="26.25">
      <c r="A117" s="137"/>
    </row>
    <row r="118" spans="1:1" ht="26.25">
      <c r="A118" s="137"/>
    </row>
    <row r="119" spans="1:1" ht="26.25">
      <c r="A119" s="137"/>
    </row>
    <row r="120" spans="1:1" ht="26.25">
      <c r="A120" s="137"/>
    </row>
    <row r="121" spans="1:1" ht="26.25">
      <c r="A121" s="137"/>
    </row>
    <row r="122" spans="1:1" ht="26.25">
      <c r="A122" s="137"/>
    </row>
    <row r="123" spans="1:1" ht="26.25">
      <c r="A123" s="137"/>
    </row>
    <row r="124" spans="1:1" ht="26.25">
      <c r="A124" s="137"/>
    </row>
    <row r="125" spans="1:1" ht="26.25">
      <c r="A125" s="137"/>
    </row>
    <row r="126" spans="1:1" ht="26.25">
      <c r="A126" s="137"/>
    </row>
    <row r="127" spans="1:1" ht="26.25">
      <c r="A127" s="137"/>
    </row>
    <row r="128" spans="1:1" ht="26.25">
      <c r="A128" s="137"/>
    </row>
    <row r="129" spans="1:1" ht="26.25">
      <c r="A129" s="137"/>
    </row>
    <row r="130" spans="1:1" ht="26.25">
      <c r="A130" s="137"/>
    </row>
    <row r="131" spans="1:1" ht="26.25">
      <c r="A131" s="137"/>
    </row>
    <row r="132" spans="1:1" ht="26.25">
      <c r="A132" s="137"/>
    </row>
    <row r="133" spans="1:1" ht="26.25">
      <c r="A133" s="137"/>
    </row>
    <row r="134" spans="1:1" ht="26.25">
      <c r="A134" s="137"/>
    </row>
    <row r="135" spans="1:1" ht="26.25">
      <c r="A135" s="137"/>
    </row>
    <row r="136" spans="1:1" ht="26.25">
      <c r="A136" s="137"/>
    </row>
    <row r="137" spans="1:1" ht="26.25">
      <c r="A137" s="137"/>
    </row>
    <row r="138" spans="1:1" ht="26.25">
      <c r="A138" s="137"/>
    </row>
    <row r="139" spans="1:1" ht="26.25">
      <c r="A139" s="137"/>
    </row>
    <row r="140" spans="1:1" ht="26.25">
      <c r="A140" s="137"/>
    </row>
    <row r="141" spans="1:1" ht="26.25">
      <c r="A141" s="137"/>
    </row>
    <row r="142" spans="1:1" ht="26.25">
      <c r="A142" s="137"/>
    </row>
    <row r="143" spans="1:1" ht="26.25">
      <c r="A143" s="137"/>
    </row>
    <row r="144" spans="1:1" ht="26.25">
      <c r="A144" s="137"/>
    </row>
    <row r="145" spans="1:1" ht="26.25">
      <c r="A145" s="137"/>
    </row>
    <row r="146" spans="1:1" ht="26.25">
      <c r="A146" s="137"/>
    </row>
    <row r="147" spans="1:1" ht="26.25">
      <c r="A147" s="137"/>
    </row>
    <row r="148" spans="1:1" ht="26.25">
      <c r="A148" s="137"/>
    </row>
    <row r="149" spans="1:1" ht="26.25">
      <c r="A149" s="137"/>
    </row>
    <row r="150" spans="1:1" ht="26.25">
      <c r="A150" s="137"/>
    </row>
    <row r="151" spans="1:1" ht="26.25">
      <c r="A151" s="137"/>
    </row>
    <row r="152" spans="1:1" ht="26.25">
      <c r="A152" s="137"/>
    </row>
    <row r="153" spans="1:1" ht="26.25">
      <c r="A153" s="137"/>
    </row>
    <row r="154" spans="1:1" ht="26.25">
      <c r="A154" s="137"/>
    </row>
    <row r="155" spans="1:1" ht="26.25">
      <c r="A155" s="137"/>
    </row>
    <row r="156" spans="1:1" ht="26.25">
      <c r="A156" s="137"/>
    </row>
    <row r="157" spans="1:1" ht="26.25">
      <c r="A157" s="137"/>
    </row>
    <row r="158" spans="1:1" ht="26.25">
      <c r="A158" s="137"/>
    </row>
    <row r="159" spans="1:1" ht="26.25">
      <c r="A159" s="137"/>
    </row>
    <row r="160" spans="1:1" ht="26.25">
      <c r="A160" s="137"/>
    </row>
    <row r="161" spans="1:1" ht="26.25">
      <c r="A161" s="137"/>
    </row>
    <row r="162" spans="1:1" ht="26.25">
      <c r="A162" s="137"/>
    </row>
    <row r="163" spans="1:1" ht="26.25">
      <c r="A163" s="137"/>
    </row>
    <row r="164" spans="1:1" ht="26.25">
      <c r="A164" s="137"/>
    </row>
    <row r="165" spans="1:1" ht="26.25">
      <c r="A165" s="137"/>
    </row>
    <row r="166" spans="1:1" ht="26.25">
      <c r="A166" s="137"/>
    </row>
    <row r="167" spans="1:1" ht="26.25">
      <c r="A167" s="137"/>
    </row>
    <row r="168" spans="1:1" ht="26.25">
      <c r="A168" s="137"/>
    </row>
    <row r="169" spans="1:1" ht="26.25">
      <c r="A169" s="137"/>
    </row>
    <row r="170" spans="1:1" ht="26.25">
      <c r="A170" s="137"/>
    </row>
    <row r="171" spans="1:1" ht="26.25">
      <c r="A171" s="137"/>
    </row>
    <row r="172" spans="1:1" ht="26.25">
      <c r="A172" s="137"/>
    </row>
    <row r="173" spans="1:1" ht="26.25">
      <c r="A173" s="137"/>
    </row>
    <row r="174" spans="1:1" ht="26.25">
      <c r="A174" s="137"/>
    </row>
    <row r="175" spans="1:1" ht="26.25">
      <c r="A175" s="137"/>
    </row>
    <row r="176" spans="1:1" ht="26.25">
      <c r="A176" s="137"/>
    </row>
    <row r="177" spans="1:1" ht="26.25">
      <c r="A177" s="137"/>
    </row>
    <row r="178" spans="1:1" ht="26.25">
      <c r="A178" s="137"/>
    </row>
    <row r="179" spans="1:1" ht="26.25">
      <c r="A179" s="137"/>
    </row>
    <row r="180" spans="1:1" ht="26.25">
      <c r="A180" s="137"/>
    </row>
    <row r="181" spans="1:1" ht="26.25">
      <c r="A181" s="137"/>
    </row>
    <row r="182" spans="1:1" ht="26.25">
      <c r="A182" s="137"/>
    </row>
    <row r="183" spans="1:1" ht="26.25">
      <c r="A183" s="137"/>
    </row>
    <row r="184" spans="1:1" ht="26.25">
      <c r="A184" s="137"/>
    </row>
    <row r="185" spans="1:1" ht="26.25">
      <c r="A185" s="137"/>
    </row>
    <row r="186" spans="1:1" ht="26.25">
      <c r="A186" s="137"/>
    </row>
    <row r="187" spans="1:1" ht="26.25">
      <c r="A187" s="137"/>
    </row>
    <row r="188" spans="1:1" ht="26.25">
      <c r="A188" s="137"/>
    </row>
    <row r="189" spans="1:1" ht="26.25">
      <c r="A189" s="137"/>
    </row>
    <row r="190" spans="1:1" ht="26.25">
      <c r="A190" s="137"/>
    </row>
    <row r="191" spans="1:1" ht="26.25">
      <c r="A191" s="137"/>
    </row>
    <row r="192" spans="1:1" ht="26.25">
      <c r="A192" s="137"/>
    </row>
    <row r="193" spans="1:1" ht="26.25">
      <c r="A193" s="137"/>
    </row>
    <row r="194" spans="1:1" ht="26.25">
      <c r="A194" s="137"/>
    </row>
    <row r="195" spans="1:1" ht="26.25">
      <c r="A195" s="137"/>
    </row>
    <row r="196" spans="1:1" ht="26.25">
      <c r="A196" s="137"/>
    </row>
    <row r="197" spans="1:1" ht="26.25">
      <c r="A197" s="137"/>
    </row>
    <row r="198" spans="1:1" ht="26.25">
      <c r="A198" s="137"/>
    </row>
    <row r="199" spans="1:1" ht="26.25">
      <c r="A199" s="137"/>
    </row>
    <row r="200" spans="1:1" ht="26.25">
      <c r="A200" s="137"/>
    </row>
    <row r="201" spans="1:1" ht="26.25">
      <c r="A201" s="137"/>
    </row>
    <row r="202" spans="1:1" ht="26.25">
      <c r="A202" s="137"/>
    </row>
    <row r="203" spans="1:1" ht="26.25">
      <c r="A203" s="137"/>
    </row>
    <row r="204" spans="1:1" ht="26.25">
      <c r="A204" s="137"/>
    </row>
    <row r="205" spans="1:1" ht="26.25">
      <c r="A205" s="137"/>
    </row>
    <row r="206" spans="1:1" ht="26.25">
      <c r="A206" s="137"/>
    </row>
    <row r="207" spans="1:1" ht="26.25">
      <c r="A207" s="137"/>
    </row>
    <row r="208" spans="1:1" ht="26.25">
      <c r="A208" s="137"/>
    </row>
    <row r="209" spans="1:1" ht="26.25">
      <c r="A209" s="137"/>
    </row>
    <row r="210" spans="1:1" ht="26.25">
      <c r="A210" s="137"/>
    </row>
    <row r="211" spans="1:1" ht="26.25">
      <c r="A211" s="137"/>
    </row>
    <row r="212" spans="1:1" ht="26.25">
      <c r="A212" s="137"/>
    </row>
    <row r="213" spans="1:1" ht="26.25">
      <c r="A213" s="137"/>
    </row>
    <row r="214" spans="1:1" ht="26.25">
      <c r="A214" s="137"/>
    </row>
    <row r="215" spans="1:1" ht="26.25">
      <c r="A215" s="137"/>
    </row>
    <row r="216" spans="1:1" ht="26.25">
      <c r="A216" s="137"/>
    </row>
    <row r="217" spans="1:1" ht="26.25">
      <c r="A217" s="137"/>
    </row>
    <row r="218" spans="1:1" ht="26.25">
      <c r="A218" s="137"/>
    </row>
    <row r="219" spans="1:1" ht="26.25">
      <c r="A219" s="137"/>
    </row>
    <row r="220" spans="1:1" ht="26.25">
      <c r="A220" s="137"/>
    </row>
    <row r="221" spans="1:1" ht="26.25">
      <c r="A221" s="137"/>
    </row>
    <row r="222" spans="1:1" ht="26.25">
      <c r="A222" s="137"/>
    </row>
    <row r="223" spans="1:1" ht="26.25">
      <c r="A223" s="137"/>
    </row>
    <row r="224" spans="1:1" ht="26.25">
      <c r="A224" s="137"/>
    </row>
    <row r="225" spans="1:1" ht="26.25">
      <c r="A225" s="137"/>
    </row>
    <row r="226" spans="1:1" ht="26.25">
      <c r="A226" s="137"/>
    </row>
    <row r="227" spans="1:1" ht="26.25">
      <c r="A227" s="137"/>
    </row>
    <row r="228" spans="1:1" ht="26.25">
      <c r="A228" s="137"/>
    </row>
    <row r="229" spans="1:1" ht="26.25">
      <c r="A229" s="137"/>
    </row>
    <row r="230" spans="1:1" ht="26.25">
      <c r="A230" s="137"/>
    </row>
    <row r="231" spans="1:1" ht="26.25">
      <c r="A231" s="137"/>
    </row>
    <row r="232" spans="1:1" ht="26.25">
      <c r="A232" s="137"/>
    </row>
    <row r="233" spans="1:1" ht="26.25">
      <c r="A233" s="137"/>
    </row>
    <row r="234" spans="1:1" ht="26.25">
      <c r="A234" s="137"/>
    </row>
    <row r="235" spans="1:1" ht="26.25">
      <c r="A235" s="137"/>
    </row>
    <row r="236" spans="1:1" ht="26.25">
      <c r="A236" s="137"/>
    </row>
    <row r="237" spans="1:1" ht="26.25">
      <c r="A237" s="137"/>
    </row>
    <row r="238" spans="1:1" ht="26.25">
      <c r="A238" s="137"/>
    </row>
    <row r="239" spans="1:1" ht="26.25">
      <c r="A239" s="137"/>
    </row>
    <row r="240" spans="1:1" ht="26.25">
      <c r="A240" s="137"/>
    </row>
    <row r="241" spans="1:1" ht="26.25">
      <c r="A241" s="137"/>
    </row>
    <row r="242" spans="1:1" ht="26.25">
      <c r="A242" s="137"/>
    </row>
    <row r="243" spans="1:1" ht="26.25">
      <c r="A243" s="137"/>
    </row>
    <row r="244" spans="1:1" ht="26.25">
      <c r="A244" s="137"/>
    </row>
    <row r="245" spans="1:1" ht="26.25">
      <c r="A245" s="137"/>
    </row>
    <row r="246" spans="1:1" ht="26.25">
      <c r="A246" s="137"/>
    </row>
    <row r="247" spans="1:1" ht="26.25">
      <c r="A247" s="137"/>
    </row>
    <row r="248" spans="1:1" ht="26.25">
      <c r="A248" s="137"/>
    </row>
    <row r="249" spans="1:1" ht="26.25">
      <c r="A249" s="137"/>
    </row>
    <row r="250" spans="1:1" ht="26.25">
      <c r="A250" s="137"/>
    </row>
    <row r="251" spans="1:1" ht="26.25">
      <c r="A251" s="137"/>
    </row>
    <row r="252" spans="1:1" ht="26.25">
      <c r="A252" s="137"/>
    </row>
    <row r="253" spans="1:1" ht="26.25">
      <c r="A253" s="137"/>
    </row>
    <row r="254" spans="1:1" ht="26.25">
      <c r="A254" s="137"/>
    </row>
    <row r="255" spans="1:1" ht="26.25">
      <c r="A255" s="137"/>
    </row>
    <row r="256" spans="1:1" ht="26.25">
      <c r="A256" s="137"/>
    </row>
    <row r="257" spans="1:1" ht="26.25">
      <c r="A257" s="137"/>
    </row>
    <row r="258" spans="1:1" ht="26.25">
      <c r="A258" s="137"/>
    </row>
    <row r="259" spans="1:1" ht="26.25">
      <c r="A259" s="137"/>
    </row>
    <row r="260" spans="1:1" ht="26.25">
      <c r="A260" s="137"/>
    </row>
    <row r="261" spans="1:1" ht="26.25">
      <c r="A261" s="137"/>
    </row>
    <row r="262" spans="1:1" ht="26.25">
      <c r="A262" s="137"/>
    </row>
    <row r="263" spans="1:1" ht="26.25">
      <c r="A263" s="137"/>
    </row>
    <row r="264" spans="1:1" ht="26.25">
      <c r="A264" s="137"/>
    </row>
    <row r="265" spans="1:1" ht="26.25">
      <c r="A265" s="137"/>
    </row>
    <row r="266" spans="1:1" ht="26.25">
      <c r="A266" s="137"/>
    </row>
    <row r="267" spans="1:1" ht="26.25">
      <c r="A267" s="137"/>
    </row>
    <row r="268" spans="1:1" ht="26.25">
      <c r="A268" s="137"/>
    </row>
    <row r="269" spans="1:1" ht="26.25">
      <c r="A269" s="137"/>
    </row>
    <row r="270" spans="1:1" ht="26.25">
      <c r="A270" s="137"/>
    </row>
    <row r="271" spans="1:1" ht="26.25">
      <c r="A271" s="137"/>
    </row>
    <row r="272" spans="1:1" ht="26.25">
      <c r="A272" s="137"/>
    </row>
    <row r="273" spans="1:1" ht="26.25">
      <c r="A273" s="137"/>
    </row>
    <row r="274" spans="1:1" ht="26.25">
      <c r="A274" s="137"/>
    </row>
    <row r="275" spans="1:1" ht="26.25">
      <c r="A275" s="137"/>
    </row>
    <row r="276" spans="1:1" ht="26.25">
      <c r="A276" s="137"/>
    </row>
    <row r="277" spans="1:1" ht="26.25">
      <c r="A277" s="137"/>
    </row>
    <row r="278" spans="1:1" ht="26.25">
      <c r="A278" s="137"/>
    </row>
    <row r="279" spans="1:1" ht="26.25">
      <c r="A279" s="137"/>
    </row>
    <row r="280" spans="1:1" ht="26.25">
      <c r="A280" s="137"/>
    </row>
    <row r="281" spans="1:1" ht="26.25">
      <c r="A281" s="137"/>
    </row>
    <row r="282" spans="1:1" ht="26.25">
      <c r="A282" s="137"/>
    </row>
    <row r="283" spans="1:1" ht="26.25">
      <c r="A283" s="137"/>
    </row>
    <row r="284" spans="1:1" ht="26.25">
      <c r="A284" s="137"/>
    </row>
    <row r="285" spans="1:1" ht="26.25">
      <c r="A285" s="137"/>
    </row>
    <row r="286" spans="1:1" ht="26.25">
      <c r="A286" s="137"/>
    </row>
    <row r="287" spans="1:1" ht="26.25">
      <c r="A287" s="137"/>
    </row>
    <row r="288" spans="1:1" ht="26.25">
      <c r="A288" s="137"/>
    </row>
    <row r="289" spans="1:1" ht="26.25">
      <c r="A289" s="137"/>
    </row>
    <row r="290" spans="1:1" ht="26.25">
      <c r="A290" s="137"/>
    </row>
    <row r="291" spans="1:1" ht="26.25">
      <c r="A291" s="137"/>
    </row>
    <row r="292" spans="1:1" ht="26.25">
      <c r="A292" s="137"/>
    </row>
    <row r="293" spans="1:1" ht="26.25">
      <c r="A293" s="137"/>
    </row>
    <row r="294" spans="1:1" ht="26.25">
      <c r="A294" s="137"/>
    </row>
    <row r="295" spans="1:1" ht="26.25">
      <c r="A295" s="137"/>
    </row>
    <row r="296" spans="1:1" ht="26.25">
      <c r="A296" s="137"/>
    </row>
    <row r="297" spans="1:1" ht="26.25">
      <c r="A297" s="137"/>
    </row>
    <row r="298" spans="1:1" ht="26.25">
      <c r="A298" s="137"/>
    </row>
    <row r="299" spans="1:1" ht="26.25">
      <c r="A299" s="137"/>
    </row>
    <row r="300" spans="1:1" ht="26.25">
      <c r="A300" s="137"/>
    </row>
    <row r="301" spans="1:1" ht="26.25">
      <c r="A301" s="137"/>
    </row>
    <row r="302" spans="1:1" ht="26.25">
      <c r="A302" s="137"/>
    </row>
    <row r="303" spans="1:1" ht="26.25">
      <c r="A303" s="137"/>
    </row>
    <row r="304" spans="1:1" ht="26.25">
      <c r="A304" s="137"/>
    </row>
    <row r="305" spans="1:1" ht="26.25">
      <c r="A305" s="137"/>
    </row>
    <row r="306" spans="1:1" ht="26.25">
      <c r="A306" s="137"/>
    </row>
    <row r="307" spans="1:1" ht="26.25">
      <c r="A307" s="137"/>
    </row>
    <row r="308" spans="1:1" ht="26.25">
      <c r="A308" s="137"/>
    </row>
    <row r="309" spans="1:1" ht="26.25">
      <c r="A309" s="137"/>
    </row>
    <row r="310" spans="1:1" ht="26.25">
      <c r="A310" s="137"/>
    </row>
    <row r="311" spans="1:1" ht="26.25">
      <c r="A311" s="137"/>
    </row>
    <row r="312" spans="1:1" ht="26.25">
      <c r="A312" s="137"/>
    </row>
    <row r="313" spans="1:1" ht="26.25">
      <c r="A313" s="137"/>
    </row>
    <row r="314" spans="1:1" ht="26.25">
      <c r="A314" s="137"/>
    </row>
    <row r="315" spans="1:1" ht="26.25">
      <c r="A315" s="137"/>
    </row>
    <row r="316" spans="1:1" ht="26.25">
      <c r="A316" s="137"/>
    </row>
    <row r="317" spans="1:1" ht="26.25">
      <c r="A317" s="137"/>
    </row>
    <row r="318" spans="1:1" ht="26.25">
      <c r="A318" s="137"/>
    </row>
    <row r="319" spans="1:1" ht="26.25">
      <c r="A319" s="137"/>
    </row>
    <row r="320" spans="1:1" ht="26.25">
      <c r="A320" s="137"/>
    </row>
    <row r="321" spans="1:1" ht="26.25">
      <c r="A321" s="137"/>
    </row>
    <row r="322" spans="1:1" ht="26.25">
      <c r="A322" s="137"/>
    </row>
    <row r="323" spans="1:1" ht="26.25">
      <c r="A323" s="137"/>
    </row>
    <row r="324" spans="1:1" ht="26.25">
      <c r="A324" s="137"/>
    </row>
    <row r="325" spans="1:1" ht="26.25">
      <c r="A325" s="137"/>
    </row>
    <row r="326" spans="1:1" ht="26.25">
      <c r="A326" s="137"/>
    </row>
    <row r="327" spans="1:1" ht="26.25">
      <c r="A327" s="137"/>
    </row>
    <row r="328" spans="1:1" ht="26.25">
      <c r="A328" s="137"/>
    </row>
    <row r="329" spans="1:1" ht="26.25">
      <c r="A329" s="137"/>
    </row>
    <row r="330" spans="1:1" ht="26.25">
      <c r="A330" s="137"/>
    </row>
    <row r="331" spans="1:1" ht="26.25">
      <c r="A331" s="137"/>
    </row>
    <row r="332" spans="1:1" ht="26.25">
      <c r="A332" s="137"/>
    </row>
    <row r="333" spans="1:1" ht="26.25">
      <c r="A333" s="137"/>
    </row>
    <row r="334" spans="1:1" ht="26.25">
      <c r="A334" s="137"/>
    </row>
    <row r="335" spans="1:1" ht="26.25">
      <c r="A335" s="137"/>
    </row>
    <row r="336" spans="1:1" ht="26.25">
      <c r="A336" s="137"/>
    </row>
    <row r="337" spans="1:1" ht="26.25">
      <c r="A337" s="137"/>
    </row>
    <row r="338" spans="1:1" ht="26.25">
      <c r="A338" s="137"/>
    </row>
    <row r="339" spans="1:1" ht="26.25">
      <c r="A339" s="137"/>
    </row>
    <row r="340" spans="1:1" ht="26.25">
      <c r="A340" s="137"/>
    </row>
    <row r="341" spans="1:1" ht="26.25">
      <c r="A341" s="137"/>
    </row>
    <row r="342" spans="1:1" ht="26.25">
      <c r="A342" s="137"/>
    </row>
    <row r="343" spans="1:1" ht="26.25">
      <c r="A343" s="137"/>
    </row>
    <row r="344" spans="1:1" ht="26.25">
      <c r="A344" s="137"/>
    </row>
    <row r="345" spans="1:1" ht="26.25">
      <c r="A345" s="137"/>
    </row>
    <row r="346" spans="1:1" ht="26.25">
      <c r="A346" s="137"/>
    </row>
    <row r="347" spans="1:1" ht="26.25">
      <c r="A347" s="137"/>
    </row>
    <row r="348" spans="1:1" ht="26.25">
      <c r="A348" s="137"/>
    </row>
    <row r="349" spans="1:1" ht="26.25">
      <c r="A349" s="137"/>
    </row>
    <row r="350" spans="1:1" ht="26.25">
      <c r="A350" s="137"/>
    </row>
    <row r="351" spans="1:1" ht="26.25">
      <c r="A351" s="137"/>
    </row>
    <row r="352" spans="1:1" ht="26.25">
      <c r="A352" s="137"/>
    </row>
    <row r="353" spans="1:1" ht="26.25">
      <c r="A353" s="137"/>
    </row>
    <row r="354" spans="1:1" ht="26.25">
      <c r="A354" s="137"/>
    </row>
    <row r="355" spans="1:1" ht="26.25">
      <c r="A355" s="137"/>
    </row>
    <row r="356" spans="1:1" ht="26.25">
      <c r="A356" s="137"/>
    </row>
    <row r="357" spans="1:1" ht="26.25">
      <c r="A357" s="137"/>
    </row>
    <row r="358" spans="1:1" ht="26.25">
      <c r="A358" s="137"/>
    </row>
    <row r="359" spans="1:1" ht="26.25">
      <c r="A359" s="137"/>
    </row>
    <row r="360" spans="1:1" ht="26.25">
      <c r="A360" s="137"/>
    </row>
    <row r="361" spans="1:1" ht="26.25">
      <c r="A361" s="137"/>
    </row>
    <row r="362" spans="1:1" ht="26.25">
      <c r="A362" s="137"/>
    </row>
    <row r="363" spans="1:1" ht="26.25">
      <c r="A363" s="137"/>
    </row>
    <row r="364" spans="1:1" ht="26.25">
      <c r="A364" s="137"/>
    </row>
    <row r="365" spans="1:1" ht="26.25">
      <c r="A365" s="137"/>
    </row>
    <row r="366" spans="1:1" ht="26.25">
      <c r="A366" s="137"/>
    </row>
    <row r="367" spans="1:1" ht="26.25">
      <c r="A367" s="137"/>
    </row>
    <row r="368" spans="1:1" ht="26.25">
      <c r="A368" s="137"/>
    </row>
    <row r="369" spans="1:1" ht="26.25">
      <c r="A369" s="137"/>
    </row>
    <row r="370" spans="1:1" ht="26.25">
      <c r="A370" s="137"/>
    </row>
    <row r="371" spans="1:1" ht="26.25">
      <c r="A371" s="137"/>
    </row>
    <row r="372" spans="1:1" ht="26.25">
      <c r="A372" s="137"/>
    </row>
    <row r="373" spans="1:1" ht="26.25">
      <c r="A373" s="137"/>
    </row>
    <row r="374" spans="1:1" ht="26.25">
      <c r="A374" s="137"/>
    </row>
    <row r="375" spans="1:1" ht="26.25">
      <c r="A375" s="137"/>
    </row>
    <row r="376" spans="1:1" ht="26.25">
      <c r="A376" s="137"/>
    </row>
    <row r="377" spans="1:1" ht="26.25">
      <c r="A377" s="137"/>
    </row>
    <row r="378" spans="1:1" ht="26.25">
      <c r="A378" s="137"/>
    </row>
    <row r="379" spans="1:1" ht="26.25">
      <c r="A379" s="137"/>
    </row>
    <row r="380" spans="1:1" ht="26.25">
      <c r="A380" s="137"/>
    </row>
    <row r="381" spans="1:1" ht="26.25">
      <c r="A381" s="137"/>
    </row>
    <row r="382" spans="1:1" ht="26.25">
      <c r="A382" s="137"/>
    </row>
    <row r="383" spans="1:1" ht="26.25">
      <c r="A383" s="137"/>
    </row>
    <row r="384" spans="1:1" ht="26.25">
      <c r="A384" s="137"/>
    </row>
    <row r="385" spans="1:1" ht="26.25">
      <c r="A385" s="137"/>
    </row>
    <row r="386" spans="1:1" ht="26.25">
      <c r="A386" s="137"/>
    </row>
    <row r="387" spans="1:1" ht="26.25">
      <c r="A387" s="137"/>
    </row>
    <row r="388" spans="1:1" ht="26.25">
      <c r="A388" s="137"/>
    </row>
    <row r="389" spans="1:1" ht="26.25">
      <c r="A389" s="137"/>
    </row>
    <row r="390" spans="1:1" ht="26.25">
      <c r="A390" s="137"/>
    </row>
    <row r="391" spans="1:1" ht="26.25">
      <c r="A391" s="137"/>
    </row>
    <row r="392" spans="1:1" ht="26.25">
      <c r="A392" s="137"/>
    </row>
    <row r="393" spans="1:1" ht="26.25">
      <c r="A393" s="137"/>
    </row>
    <row r="394" spans="1:1" ht="26.25">
      <c r="A394" s="137"/>
    </row>
    <row r="395" spans="1:1" ht="26.25">
      <c r="A395" s="137"/>
    </row>
    <row r="396" spans="1:1" ht="26.25">
      <c r="A396" s="137"/>
    </row>
    <row r="397" spans="1:1" ht="26.25">
      <c r="A397" s="137"/>
    </row>
    <row r="398" spans="1:1" ht="26.25">
      <c r="A398" s="137"/>
    </row>
    <row r="399" spans="1:1" ht="26.25">
      <c r="A399" s="137"/>
    </row>
    <row r="400" spans="1:1" ht="26.25">
      <c r="A400" s="137"/>
    </row>
    <row r="401" spans="1:1" ht="26.25">
      <c r="A401" s="137"/>
    </row>
    <row r="402" spans="1:1" ht="26.25">
      <c r="A402" s="137"/>
    </row>
    <row r="403" spans="1:1" ht="26.25">
      <c r="A403" s="137"/>
    </row>
    <row r="404" spans="1:1" ht="26.25">
      <c r="A404" s="137"/>
    </row>
    <row r="405" spans="1:1" ht="26.25">
      <c r="A405" s="137"/>
    </row>
    <row r="406" spans="1:1" ht="26.25">
      <c r="A406" s="137"/>
    </row>
    <row r="407" spans="1:1" ht="26.25">
      <c r="A407" s="137"/>
    </row>
    <row r="408" spans="1:1" ht="26.25">
      <c r="A408" s="137"/>
    </row>
    <row r="409" spans="1:1" ht="26.25">
      <c r="A409" s="137"/>
    </row>
    <row r="410" spans="1:1" ht="26.25">
      <c r="A410" s="137"/>
    </row>
    <row r="411" spans="1:1" ht="26.25">
      <c r="A411" s="137"/>
    </row>
    <row r="412" spans="1:1" ht="26.25">
      <c r="A412" s="137"/>
    </row>
    <row r="413" spans="1:1" ht="26.25">
      <c r="A413" s="137"/>
    </row>
    <row r="414" spans="1:1" ht="26.25">
      <c r="A414" s="137"/>
    </row>
    <row r="415" spans="1:1" ht="26.25">
      <c r="A415" s="137"/>
    </row>
    <row r="416" spans="1:1" ht="26.25">
      <c r="A416" s="137"/>
    </row>
    <row r="417" spans="1:1" ht="26.25">
      <c r="A417" s="137"/>
    </row>
    <row r="418" spans="1:1" ht="26.25">
      <c r="A418" s="137"/>
    </row>
    <row r="419" spans="1:1" ht="26.25">
      <c r="A419" s="137"/>
    </row>
    <row r="420" spans="1:1" ht="26.25">
      <c r="A420" s="137"/>
    </row>
    <row r="421" spans="1:1" ht="26.25">
      <c r="A421" s="137"/>
    </row>
    <row r="422" spans="1:1" ht="26.25">
      <c r="A422" s="137"/>
    </row>
    <row r="423" spans="1:1" ht="26.25">
      <c r="A423" s="137"/>
    </row>
    <row r="424" spans="1:1" ht="26.25">
      <c r="A424" s="137"/>
    </row>
    <row r="425" spans="1:1" ht="26.25">
      <c r="A425" s="137"/>
    </row>
    <row r="426" spans="1:1" ht="26.25">
      <c r="A426" s="137"/>
    </row>
    <row r="427" spans="1:1" ht="26.25">
      <c r="A427" s="137"/>
    </row>
    <row r="428" spans="1:1" ht="26.25">
      <c r="A428" s="137"/>
    </row>
    <row r="429" spans="1:1" ht="26.25">
      <c r="A429" s="137"/>
    </row>
    <row r="430" spans="1:1" ht="26.25">
      <c r="A430" s="137"/>
    </row>
    <row r="431" spans="1:1" ht="26.25">
      <c r="A431" s="137"/>
    </row>
    <row r="432" spans="1:1" ht="26.25">
      <c r="A432" s="137"/>
    </row>
    <row r="433" spans="1:1" ht="26.25">
      <c r="A433" s="137"/>
    </row>
    <row r="434" spans="1:1" ht="26.25">
      <c r="A434" s="137"/>
    </row>
    <row r="435" spans="1:1" ht="26.25">
      <c r="A435" s="137"/>
    </row>
    <row r="436" spans="1:1" ht="26.25">
      <c r="A436" s="137"/>
    </row>
    <row r="437" spans="1:1" ht="26.25">
      <c r="A437" s="137"/>
    </row>
    <row r="438" spans="1:1" ht="26.25">
      <c r="A438" s="137"/>
    </row>
    <row r="439" spans="1:1" ht="26.25">
      <c r="A439" s="137"/>
    </row>
    <row r="440" spans="1:1" ht="26.25">
      <c r="A440" s="137"/>
    </row>
    <row r="441" spans="1:1" ht="26.25">
      <c r="A441" s="137"/>
    </row>
    <row r="442" spans="1:1" ht="26.25">
      <c r="A442" s="137"/>
    </row>
    <row r="443" spans="1:1" ht="26.25">
      <c r="A443" s="137"/>
    </row>
    <row r="444" spans="1:1" ht="26.25">
      <c r="A444" s="137"/>
    </row>
    <row r="445" spans="1:1" ht="26.25">
      <c r="A445" s="137"/>
    </row>
    <row r="446" spans="1:1" ht="26.25">
      <c r="A446" s="137"/>
    </row>
    <row r="447" spans="1:1" ht="26.25">
      <c r="A447" s="137"/>
    </row>
    <row r="448" spans="1:1" ht="26.25">
      <c r="A448" s="137"/>
    </row>
    <row r="449" spans="1:1" ht="26.25">
      <c r="A449" s="137"/>
    </row>
    <row r="450" spans="1:1" ht="26.25">
      <c r="A450" s="137"/>
    </row>
    <row r="451" spans="1:1" ht="26.25">
      <c r="A451" s="137"/>
    </row>
    <row r="452" spans="1:1" ht="26.25">
      <c r="A452" s="137"/>
    </row>
    <row r="453" spans="1:1" ht="26.25">
      <c r="A453" s="137"/>
    </row>
    <row r="454" spans="1:1" ht="26.25">
      <c r="A454" s="137"/>
    </row>
    <row r="455" spans="1:1" ht="26.25">
      <c r="A455" s="137"/>
    </row>
    <row r="456" spans="1:1" ht="26.25">
      <c r="A456" s="137"/>
    </row>
    <row r="457" spans="1:1" ht="26.25">
      <c r="A457" s="137"/>
    </row>
    <row r="458" spans="1:1" ht="26.25">
      <c r="A458" s="137"/>
    </row>
    <row r="459" spans="1:1" ht="26.25">
      <c r="A459" s="137"/>
    </row>
    <row r="460" spans="1:1" ht="26.25">
      <c r="A460" s="137"/>
    </row>
    <row r="461" spans="1:1" ht="26.25">
      <c r="A461" s="137"/>
    </row>
    <row r="462" spans="1:1" ht="26.25">
      <c r="A462" s="137"/>
    </row>
    <row r="463" spans="1:1" ht="26.25">
      <c r="A463" s="137"/>
    </row>
    <row r="464" spans="1:1" ht="26.25">
      <c r="A464" s="137"/>
    </row>
    <row r="465" spans="1:1" ht="26.25">
      <c r="A465" s="137"/>
    </row>
    <row r="466" spans="1:1" ht="26.25">
      <c r="A466" s="137"/>
    </row>
    <row r="467" spans="1:1" ht="26.25">
      <c r="A467" s="137"/>
    </row>
    <row r="468" spans="1:1" ht="26.25">
      <c r="A468" s="137"/>
    </row>
    <row r="469" spans="1:1" ht="26.25">
      <c r="A469" s="137"/>
    </row>
    <row r="470" spans="1:1" ht="26.25">
      <c r="A470" s="137"/>
    </row>
    <row r="471" spans="1:1" ht="26.25">
      <c r="A471" s="137"/>
    </row>
    <row r="472" spans="1:1" ht="26.25">
      <c r="A472" s="137"/>
    </row>
    <row r="473" spans="1:1" ht="26.25">
      <c r="A473" s="137"/>
    </row>
    <row r="474" spans="1:1" ht="26.25">
      <c r="A474" s="137"/>
    </row>
    <row r="475" spans="1:1" ht="26.25">
      <c r="A475" s="137"/>
    </row>
    <row r="476" spans="1:1" ht="26.25">
      <c r="A476" s="137"/>
    </row>
    <row r="477" spans="1:1" ht="26.25">
      <c r="A477" s="137"/>
    </row>
    <row r="478" spans="1:1" ht="26.25">
      <c r="A478" s="137"/>
    </row>
    <row r="479" spans="1:1" ht="26.25">
      <c r="A479" s="137"/>
    </row>
    <row r="480" spans="1:1" ht="26.25">
      <c r="A480" s="137"/>
    </row>
    <row r="481" spans="1:1" ht="26.25">
      <c r="A481" s="137"/>
    </row>
    <row r="482" spans="1:1" ht="26.25">
      <c r="A482" s="137"/>
    </row>
    <row r="483" spans="1:1" ht="26.25">
      <c r="A483" s="137"/>
    </row>
    <row r="484" spans="1:1" ht="26.25">
      <c r="A484" s="137"/>
    </row>
    <row r="485" spans="1:1" ht="26.25">
      <c r="A485" s="137"/>
    </row>
    <row r="486" spans="1:1" ht="26.25">
      <c r="A486" s="137"/>
    </row>
    <row r="487" spans="1:1" ht="26.25">
      <c r="A487" s="137"/>
    </row>
    <row r="488" spans="1:1" ht="26.25">
      <c r="A488" s="137"/>
    </row>
    <row r="489" spans="1:1" ht="26.25">
      <c r="A489" s="137"/>
    </row>
    <row r="490" spans="1:1" ht="26.25">
      <c r="A490" s="137"/>
    </row>
    <row r="491" spans="1:1" ht="26.25">
      <c r="A491" s="137"/>
    </row>
    <row r="492" spans="1:1" ht="26.25">
      <c r="A492" s="137"/>
    </row>
    <row r="493" spans="1:1" ht="26.25">
      <c r="A493" s="137"/>
    </row>
    <row r="494" spans="1:1" ht="26.25">
      <c r="A494" s="137"/>
    </row>
    <row r="495" spans="1:1" ht="26.25">
      <c r="A495" s="137"/>
    </row>
    <row r="496" spans="1:1" ht="26.25">
      <c r="A496" s="137"/>
    </row>
    <row r="497" spans="1:1" ht="26.25">
      <c r="A497" s="137"/>
    </row>
    <row r="498" spans="1:1" ht="26.25">
      <c r="A498" s="137"/>
    </row>
    <row r="499" spans="1:1" ht="26.25">
      <c r="A499" s="137"/>
    </row>
    <row r="500" spans="1:1" ht="26.25">
      <c r="A500" s="137"/>
    </row>
    <row r="501" spans="1:1" ht="26.25">
      <c r="A501" s="137"/>
    </row>
    <row r="502" spans="1:1" ht="26.25">
      <c r="A502" s="137"/>
    </row>
    <row r="503" spans="1:1" ht="26.25">
      <c r="A503" s="137"/>
    </row>
    <row r="504" spans="1:1" ht="26.25">
      <c r="A504" s="137"/>
    </row>
    <row r="505" spans="1:1" ht="26.25">
      <c r="A505" s="137"/>
    </row>
    <row r="506" spans="1:1" ht="26.25">
      <c r="A506" s="137"/>
    </row>
    <row r="507" spans="1:1" ht="26.25">
      <c r="A507" s="137"/>
    </row>
    <row r="508" spans="1:1" ht="26.25">
      <c r="A508" s="137"/>
    </row>
    <row r="509" spans="1:1" ht="26.25">
      <c r="A509" s="137"/>
    </row>
    <row r="510" spans="1:1" ht="26.25">
      <c r="A510" s="137"/>
    </row>
    <row r="511" spans="1:1" ht="26.25">
      <c r="A511" s="137"/>
    </row>
    <row r="512" spans="1:1" ht="26.25">
      <c r="A512" s="137"/>
    </row>
    <row r="513" spans="1:1" ht="26.25">
      <c r="A513" s="137"/>
    </row>
    <row r="514" spans="1:1" ht="26.25">
      <c r="A514" s="137"/>
    </row>
    <row r="515" spans="1:1" ht="26.25">
      <c r="A515" s="137"/>
    </row>
    <row r="516" spans="1:1" ht="26.25">
      <c r="A516" s="137"/>
    </row>
    <row r="517" spans="1:1" ht="26.25">
      <c r="A517" s="137"/>
    </row>
    <row r="518" spans="1:1" ht="26.25">
      <c r="A518" s="137"/>
    </row>
    <row r="519" spans="1:1" ht="26.25">
      <c r="A519" s="137"/>
    </row>
    <row r="520" spans="1:1" ht="26.25">
      <c r="A520" s="137"/>
    </row>
    <row r="521" spans="1:1" ht="26.25">
      <c r="A521" s="137"/>
    </row>
    <row r="522" spans="1:1" ht="26.25">
      <c r="A522" s="137"/>
    </row>
    <row r="523" spans="1:1" ht="26.25">
      <c r="A523" s="137"/>
    </row>
    <row r="524" spans="1:1" ht="26.25">
      <c r="A524" s="137"/>
    </row>
    <row r="525" spans="1:1" ht="26.25">
      <c r="A525" s="137"/>
    </row>
    <row r="526" spans="1:1" ht="26.25">
      <c r="A526" s="137"/>
    </row>
    <row r="527" spans="1:1" ht="26.25">
      <c r="A527" s="137"/>
    </row>
    <row r="528" spans="1:1" ht="26.25">
      <c r="A528" s="137"/>
    </row>
    <row r="529" spans="1:1" ht="26.25">
      <c r="A529" s="137"/>
    </row>
    <row r="530" spans="1:1" ht="26.25">
      <c r="A530" s="137"/>
    </row>
    <row r="531" spans="1:1" ht="26.25">
      <c r="A531" s="137"/>
    </row>
    <row r="532" spans="1:1" ht="26.25">
      <c r="A532" s="137"/>
    </row>
    <row r="533" spans="1:1" ht="26.25">
      <c r="A533" s="137"/>
    </row>
    <row r="534" spans="1:1" ht="26.25">
      <c r="A534" s="137"/>
    </row>
    <row r="535" spans="1:1" ht="26.25">
      <c r="A535" s="137"/>
    </row>
    <row r="536" spans="1:1" ht="26.25">
      <c r="A536" s="137"/>
    </row>
    <row r="537" spans="1:1" ht="26.25">
      <c r="A537" s="137"/>
    </row>
    <row r="538" spans="1:1" ht="26.25">
      <c r="A538" s="137"/>
    </row>
    <row r="539" spans="1:1" ht="26.25">
      <c r="A539" s="137"/>
    </row>
    <row r="540" spans="1:1" ht="26.25">
      <c r="A540" s="137"/>
    </row>
    <row r="541" spans="1:1" ht="26.25">
      <c r="A541" s="137"/>
    </row>
    <row r="542" spans="1:1" ht="26.25">
      <c r="A542" s="137"/>
    </row>
    <row r="543" spans="1:1" ht="26.25">
      <c r="A543" s="137"/>
    </row>
    <row r="544" spans="1:1" ht="26.25">
      <c r="A544" s="137"/>
    </row>
    <row r="545" spans="1:1" ht="26.25">
      <c r="A545" s="137"/>
    </row>
    <row r="546" spans="1:1" ht="26.25">
      <c r="A546" s="137"/>
    </row>
    <row r="547" spans="1:1" ht="26.25">
      <c r="A547" s="137"/>
    </row>
    <row r="548" spans="1:1" ht="26.25">
      <c r="A548" s="137"/>
    </row>
    <row r="549" spans="1:1" ht="26.25">
      <c r="A549" s="137"/>
    </row>
    <row r="550" spans="1:1" ht="26.25">
      <c r="A550" s="137"/>
    </row>
    <row r="551" spans="1:1" ht="26.25">
      <c r="A551" s="137"/>
    </row>
    <row r="552" spans="1:1" ht="26.25">
      <c r="A552" s="137"/>
    </row>
    <row r="553" spans="1:1" ht="26.25">
      <c r="A553" s="137"/>
    </row>
    <row r="554" spans="1:1" ht="26.25">
      <c r="A554" s="137"/>
    </row>
    <row r="555" spans="1:1" ht="26.25">
      <c r="A555" s="137"/>
    </row>
    <row r="556" spans="1:1" ht="26.25">
      <c r="A556" s="137"/>
    </row>
    <row r="557" spans="1:1" ht="26.25">
      <c r="A557" s="137"/>
    </row>
    <row r="558" spans="1:1" ht="26.25">
      <c r="A558" s="137"/>
    </row>
    <row r="559" spans="1:1" ht="26.25">
      <c r="A559" s="137"/>
    </row>
    <row r="560" spans="1:1" ht="26.25">
      <c r="A560" s="137"/>
    </row>
    <row r="561" spans="1:1" ht="26.25">
      <c r="A561" s="137"/>
    </row>
    <row r="562" spans="1:1" ht="26.25">
      <c r="A562" s="137"/>
    </row>
    <row r="563" spans="1:1" ht="26.25">
      <c r="A563" s="137"/>
    </row>
    <row r="564" spans="1:1" ht="26.25">
      <c r="A564" s="137"/>
    </row>
    <row r="565" spans="1:1" ht="26.25">
      <c r="A565" s="137"/>
    </row>
    <row r="566" spans="1:1" ht="26.25">
      <c r="A566" s="137"/>
    </row>
    <row r="567" spans="1:1" ht="26.25">
      <c r="A567" s="137"/>
    </row>
    <row r="568" spans="1:1" ht="26.25">
      <c r="A568" s="137"/>
    </row>
    <row r="569" spans="1:1" ht="26.25">
      <c r="A569" s="137"/>
    </row>
    <row r="570" spans="1:1" ht="26.25">
      <c r="A570" s="137"/>
    </row>
    <row r="571" spans="1:1" ht="26.25">
      <c r="A571" s="137"/>
    </row>
    <row r="572" spans="1:1" ht="26.25">
      <c r="A572" s="137"/>
    </row>
    <row r="573" spans="1:1" ht="26.25">
      <c r="A573" s="137"/>
    </row>
    <row r="574" spans="1:1" ht="26.25">
      <c r="A574" s="137"/>
    </row>
    <row r="575" spans="1:1" ht="26.25">
      <c r="A575" s="137"/>
    </row>
    <row r="576" spans="1:1" ht="26.25">
      <c r="A576" s="137"/>
    </row>
    <row r="577" spans="1:1" ht="26.25">
      <c r="A577" s="137"/>
    </row>
    <row r="578" spans="1:1" ht="26.25">
      <c r="A578" s="137"/>
    </row>
    <row r="579" spans="1:1" ht="26.25">
      <c r="A579" s="137"/>
    </row>
    <row r="580" spans="1:1" ht="26.25">
      <c r="A580" s="137"/>
    </row>
    <row r="581" spans="1:1" ht="26.25">
      <c r="A581" s="137"/>
    </row>
    <row r="582" spans="1:1" ht="26.25">
      <c r="A582" s="137"/>
    </row>
    <row r="583" spans="1:1" ht="26.25">
      <c r="A583" s="137"/>
    </row>
    <row r="584" spans="1:1" ht="26.25">
      <c r="A584" s="137"/>
    </row>
    <row r="585" spans="1:1" ht="26.25">
      <c r="A585" s="137"/>
    </row>
    <row r="586" spans="1:1" ht="26.25">
      <c r="A586" s="137"/>
    </row>
    <row r="587" spans="1:1" ht="26.25">
      <c r="A587" s="137"/>
    </row>
    <row r="588" spans="1:1" ht="26.25">
      <c r="A588" s="137"/>
    </row>
    <row r="589" spans="1:1" ht="26.25">
      <c r="A589" s="137"/>
    </row>
    <row r="590" spans="1:1" ht="26.25">
      <c r="A590" s="137"/>
    </row>
    <row r="591" spans="1:1" ht="26.25">
      <c r="A591" s="137"/>
    </row>
    <row r="592" spans="1:1" ht="26.25">
      <c r="A592" s="137"/>
    </row>
    <row r="593" spans="1:1" ht="26.25">
      <c r="A593" s="137"/>
    </row>
    <row r="594" spans="1:1" ht="26.25">
      <c r="A594" s="137"/>
    </row>
    <row r="595" spans="1:1" ht="26.25">
      <c r="A595" s="137"/>
    </row>
    <row r="596" spans="1:1" ht="26.25">
      <c r="A596" s="137"/>
    </row>
    <row r="597" spans="1:1" ht="26.25">
      <c r="A597" s="137"/>
    </row>
    <row r="598" spans="1:1" ht="26.25">
      <c r="A598" s="137"/>
    </row>
    <row r="599" spans="1:1" ht="26.25">
      <c r="A599" s="137"/>
    </row>
    <row r="600" spans="1:1" ht="26.25">
      <c r="A600" s="137"/>
    </row>
    <row r="601" spans="1:1" ht="26.25">
      <c r="A601" s="137"/>
    </row>
    <row r="602" spans="1:1" ht="26.25">
      <c r="A602" s="137"/>
    </row>
    <row r="603" spans="1:1" ht="26.25">
      <c r="A603" s="137"/>
    </row>
    <row r="604" spans="1:1" ht="26.25">
      <c r="A604" s="137"/>
    </row>
    <row r="605" spans="1:1" ht="26.25">
      <c r="A605" s="137"/>
    </row>
    <row r="606" spans="1:1" ht="26.25">
      <c r="A606" s="137"/>
    </row>
    <row r="607" spans="1:1" ht="26.25">
      <c r="A607" s="137"/>
    </row>
    <row r="608" spans="1:1" ht="26.25">
      <c r="A608" s="137"/>
    </row>
    <row r="609" spans="1:1" ht="26.25">
      <c r="A609" s="137"/>
    </row>
    <row r="610" spans="1:1" ht="26.25">
      <c r="A610" s="137"/>
    </row>
    <row r="611" spans="1:1" ht="26.25">
      <c r="A611" s="137"/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64"/>
  <sheetViews>
    <sheetView showGridLines="0" topLeftCell="A4" workbookViewId="0">
      <selection activeCell="F11" sqref="F11"/>
    </sheetView>
  </sheetViews>
  <sheetFormatPr defaultRowHeight="12.75"/>
  <cols>
    <col min="1" max="1" width="9.42578125" style="110" bestFit="1" customWidth="1"/>
    <col min="2" max="3" width="12.7109375" style="110" customWidth="1"/>
    <col min="4" max="4" width="14.85546875" style="110" customWidth="1"/>
    <col min="5" max="5" width="12.7109375" style="110" customWidth="1"/>
    <col min="6" max="7" width="15.140625" style="110" customWidth="1"/>
    <col min="8" max="8" width="14.28515625" style="110" customWidth="1"/>
    <col min="9" max="9" width="20.5703125" style="110" customWidth="1"/>
    <col min="10" max="16384" width="9.140625" style="110"/>
  </cols>
  <sheetData>
    <row r="1" spans="1:9" ht="31.5">
      <c r="A1" s="107" t="s">
        <v>297</v>
      </c>
    </row>
    <row r="3" spans="1:9" ht="21">
      <c r="A3" s="139" t="s">
        <v>74</v>
      </c>
    </row>
    <row r="5" spans="1:9" ht="18.75">
      <c r="B5" s="140" t="s">
        <v>28</v>
      </c>
      <c r="C5" s="141"/>
      <c r="D5" s="141"/>
      <c r="E5" s="141"/>
      <c r="F5" s="142"/>
      <c r="G5" s="142"/>
      <c r="H5" s="141"/>
      <c r="I5" s="143"/>
    </row>
    <row r="6" spans="1:9" ht="18.75">
      <c r="B6" s="161" t="s">
        <v>294</v>
      </c>
      <c r="C6" s="144"/>
      <c r="D6" s="144"/>
      <c r="E6" s="144"/>
      <c r="F6" s="145"/>
      <c r="G6" s="145"/>
      <c r="H6" s="144"/>
      <c r="I6" s="146"/>
    </row>
    <row r="7" spans="1:9" ht="18.75" hidden="1">
      <c r="B7" s="120"/>
      <c r="C7" s="121"/>
      <c r="D7" s="121"/>
      <c r="E7" s="121"/>
      <c r="F7" s="122"/>
      <c r="G7" s="122"/>
      <c r="H7" s="121"/>
      <c r="I7" s="121"/>
    </row>
    <row r="8" spans="1:9" ht="19.5" thickBot="1">
      <c r="B8" s="124" t="s">
        <v>30</v>
      </c>
      <c r="C8" s="124" t="s">
        <v>31</v>
      </c>
      <c r="D8" s="124" t="s">
        <v>32</v>
      </c>
      <c r="E8" s="124" t="s">
        <v>33</v>
      </c>
      <c r="F8" s="125" t="s">
        <v>34</v>
      </c>
      <c r="G8" s="125" t="s">
        <v>35</v>
      </c>
      <c r="H8" s="126" t="s">
        <v>36</v>
      </c>
      <c r="I8" s="127" t="s">
        <v>37</v>
      </c>
    </row>
    <row r="9" spans="1:9" ht="18.75">
      <c r="B9" s="147" t="s">
        <v>47</v>
      </c>
      <c r="C9" s="147" t="s">
        <v>48</v>
      </c>
      <c r="D9" s="147" t="s">
        <v>46</v>
      </c>
      <c r="E9" s="147" t="s">
        <v>51</v>
      </c>
      <c r="F9" s="148">
        <v>1205988</v>
      </c>
      <c r="G9" s="148">
        <v>1073329.32</v>
      </c>
      <c r="H9" s="149">
        <f t="shared" ref="H9:H50" si="0">F9-G9</f>
        <v>132658.67999999993</v>
      </c>
      <c r="I9" s="150">
        <v>0.432</v>
      </c>
    </row>
    <row r="10" spans="1:9" ht="18.75">
      <c r="B10" s="147" t="s">
        <v>47</v>
      </c>
      <c r="C10" s="147" t="s">
        <v>48</v>
      </c>
      <c r="D10" s="147" t="s">
        <v>46</v>
      </c>
      <c r="E10" s="147" t="s">
        <v>41</v>
      </c>
      <c r="F10" s="148">
        <v>432900</v>
      </c>
      <c r="G10" s="148">
        <v>367965</v>
      </c>
      <c r="H10" s="149">
        <f t="shared" si="0"/>
        <v>64935</v>
      </c>
      <c r="I10" s="150">
        <v>0.247</v>
      </c>
    </row>
    <row r="11" spans="1:9" ht="18.75">
      <c r="B11" s="147" t="s">
        <v>47</v>
      </c>
      <c r="C11" s="147" t="s">
        <v>48</v>
      </c>
      <c r="D11" s="147" t="s">
        <v>46</v>
      </c>
      <c r="E11" s="147" t="s">
        <v>51</v>
      </c>
      <c r="F11" s="148">
        <f>128563.2+200000</f>
        <v>328563.20000000001</v>
      </c>
      <c r="G11" s="148">
        <v>305563.77600000001</v>
      </c>
      <c r="H11" s="149">
        <f t="shared" si="0"/>
        <v>22999.423999999999</v>
      </c>
      <c r="I11" s="151">
        <v>0.39800000000000002</v>
      </c>
    </row>
    <row r="12" spans="1:9" ht="18.75">
      <c r="B12" s="147" t="s">
        <v>47</v>
      </c>
      <c r="C12" s="147" t="s">
        <v>49</v>
      </c>
      <c r="D12" s="147" t="s">
        <v>46</v>
      </c>
      <c r="E12" s="147" t="s">
        <v>44</v>
      </c>
      <c r="F12" s="148">
        <v>296700</v>
      </c>
      <c r="G12" s="148">
        <v>216591</v>
      </c>
      <c r="H12" s="149">
        <f t="shared" si="0"/>
        <v>80109</v>
      </c>
      <c r="I12" s="150">
        <v>0.23300000000000001</v>
      </c>
    </row>
    <row r="13" spans="1:9" ht="18.75">
      <c r="B13" s="147" t="s">
        <v>47</v>
      </c>
      <c r="C13" s="147" t="s">
        <v>48</v>
      </c>
      <c r="D13" s="147" t="s">
        <v>40</v>
      </c>
      <c r="E13" s="147" t="s">
        <v>41</v>
      </c>
      <c r="F13" s="148">
        <v>181988</v>
      </c>
      <c r="G13" s="148">
        <v>205646.44</v>
      </c>
      <c r="H13" s="149">
        <f t="shared" si="0"/>
        <v>-23658.440000000002</v>
      </c>
      <c r="I13" s="150">
        <v>0.432</v>
      </c>
    </row>
    <row r="14" spans="1:9" ht="18.75">
      <c r="B14" s="147" t="s">
        <v>38</v>
      </c>
      <c r="C14" s="147" t="s">
        <v>39</v>
      </c>
      <c r="D14" s="147" t="s">
        <v>46</v>
      </c>
      <c r="E14" s="147" t="s">
        <v>41</v>
      </c>
      <c r="F14" s="148">
        <v>217504</v>
      </c>
      <c r="G14" s="148">
        <v>184878.4</v>
      </c>
      <c r="H14" s="149">
        <f t="shared" si="0"/>
        <v>32625.600000000006</v>
      </c>
      <c r="I14" s="150">
        <v>0.53300000000000003</v>
      </c>
    </row>
    <row r="15" spans="1:9" ht="18.75">
      <c r="B15" s="147" t="s">
        <v>38</v>
      </c>
      <c r="C15" s="147" t="s">
        <v>39</v>
      </c>
      <c r="D15" s="147" t="s">
        <v>40</v>
      </c>
      <c r="E15" s="147" t="s">
        <v>41</v>
      </c>
      <c r="F15" s="148">
        <v>91224</v>
      </c>
      <c r="G15" s="148">
        <v>127713.60000000001</v>
      </c>
      <c r="H15" s="149">
        <f t="shared" si="0"/>
        <v>-36489.600000000006</v>
      </c>
      <c r="I15" s="150">
        <v>0.247</v>
      </c>
    </row>
    <row r="16" spans="1:9" ht="18.75">
      <c r="B16" s="147" t="s">
        <v>38</v>
      </c>
      <c r="C16" s="147" t="s">
        <v>39</v>
      </c>
      <c r="D16" s="147" t="s">
        <v>40</v>
      </c>
      <c r="E16" s="147" t="s">
        <v>41</v>
      </c>
      <c r="F16" s="148">
        <v>110772</v>
      </c>
      <c r="G16" s="148">
        <v>125172.36</v>
      </c>
      <c r="H16" s="149">
        <f t="shared" si="0"/>
        <v>-14400.36</v>
      </c>
      <c r="I16" s="150">
        <v>0.23300000000000001</v>
      </c>
    </row>
    <row r="17" spans="2:9" ht="18.75">
      <c r="B17" s="147" t="s">
        <v>38</v>
      </c>
      <c r="C17" s="147" t="s">
        <v>39</v>
      </c>
      <c r="D17" s="147" t="s">
        <v>40</v>
      </c>
      <c r="E17" s="147" t="s">
        <v>41</v>
      </c>
      <c r="F17" s="148">
        <v>110772</v>
      </c>
      <c r="G17" s="148">
        <v>125172.36</v>
      </c>
      <c r="H17" s="149">
        <f t="shared" si="0"/>
        <v>-14400.36</v>
      </c>
      <c r="I17" s="150">
        <v>0.318</v>
      </c>
    </row>
    <row r="18" spans="2:9" ht="18.75">
      <c r="B18" s="147" t="s">
        <v>38</v>
      </c>
      <c r="C18" s="147" t="s">
        <v>39</v>
      </c>
      <c r="D18" s="147" t="s">
        <v>46</v>
      </c>
      <c r="E18" s="147" t="s">
        <v>41</v>
      </c>
      <c r="F18" s="148">
        <v>128563.2</v>
      </c>
      <c r="G18" s="148">
        <v>119563.776</v>
      </c>
      <c r="H18" s="149">
        <f t="shared" si="0"/>
        <v>8999.4239999999991</v>
      </c>
      <c r="I18" s="150">
        <v>0.39800000000000002</v>
      </c>
    </row>
    <row r="19" spans="2:9" ht="18.75">
      <c r="B19" s="147" t="s">
        <v>47</v>
      </c>
      <c r="C19" s="147" t="s">
        <v>49</v>
      </c>
      <c r="D19" s="147" t="s">
        <v>46</v>
      </c>
      <c r="E19" s="147" t="s">
        <v>41</v>
      </c>
      <c r="F19" s="148">
        <v>128563.2</v>
      </c>
      <c r="G19" s="148">
        <v>119563.776</v>
      </c>
      <c r="H19" s="149">
        <f t="shared" si="0"/>
        <v>8999.4239999999991</v>
      </c>
      <c r="I19" s="150">
        <v>0.154</v>
      </c>
    </row>
    <row r="20" spans="2:9" ht="18.75">
      <c r="B20" s="147" t="s">
        <v>47</v>
      </c>
      <c r="C20" s="147" t="s">
        <v>49</v>
      </c>
      <c r="D20" s="147" t="s">
        <v>46</v>
      </c>
      <c r="E20" s="147" t="s">
        <v>41</v>
      </c>
      <c r="F20" s="148">
        <v>128563.2</v>
      </c>
      <c r="G20" s="148">
        <v>119563.776</v>
      </c>
      <c r="H20" s="149">
        <f t="shared" si="0"/>
        <v>8999.4239999999991</v>
      </c>
      <c r="I20" s="150">
        <v>0.13400000000000001</v>
      </c>
    </row>
    <row r="21" spans="2:9" ht="18.75">
      <c r="B21" s="147" t="s">
        <v>38</v>
      </c>
      <c r="C21" s="147" t="s">
        <v>42</v>
      </c>
      <c r="D21" s="147" t="s">
        <v>40</v>
      </c>
      <c r="E21" s="147" t="s">
        <v>41</v>
      </c>
      <c r="F21" s="148">
        <v>121197.6</v>
      </c>
      <c r="G21" s="148">
        <v>112713.76800000001</v>
      </c>
      <c r="H21" s="149">
        <f t="shared" si="0"/>
        <v>8483.8319999999949</v>
      </c>
      <c r="I21" s="150">
        <v>0.45</v>
      </c>
    </row>
    <row r="22" spans="2:9" ht="18.75">
      <c r="B22" s="147" t="s">
        <v>38</v>
      </c>
      <c r="C22" s="147" t="s">
        <v>42</v>
      </c>
      <c r="D22" s="147" t="s">
        <v>40</v>
      </c>
      <c r="E22" s="147" t="s">
        <v>41</v>
      </c>
      <c r="F22" s="148">
        <v>121197.6</v>
      </c>
      <c r="G22" s="148">
        <v>112713.76800000001</v>
      </c>
      <c r="H22" s="149">
        <f t="shared" si="0"/>
        <v>8483.8319999999949</v>
      </c>
      <c r="I22" s="150">
        <v>0.23300000000000001</v>
      </c>
    </row>
    <row r="23" spans="2:9" ht="18.75">
      <c r="B23" s="147" t="s">
        <v>47</v>
      </c>
      <c r="C23" s="147" t="s">
        <v>48</v>
      </c>
      <c r="D23" s="147" t="s">
        <v>40</v>
      </c>
      <c r="E23" s="147" t="s">
        <v>41</v>
      </c>
      <c r="F23" s="148">
        <v>121197.6</v>
      </c>
      <c r="G23" s="148">
        <v>112713.76800000001</v>
      </c>
      <c r="H23" s="149">
        <f t="shared" si="0"/>
        <v>8483.8319999999949</v>
      </c>
      <c r="I23" s="150">
        <v>0.154</v>
      </c>
    </row>
    <row r="24" spans="2:9" ht="18.75">
      <c r="B24" s="147" t="s">
        <v>38</v>
      </c>
      <c r="C24" s="147" t="s">
        <v>42</v>
      </c>
      <c r="D24" s="147" t="s">
        <v>40</v>
      </c>
      <c r="E24" s="147" t="s">
        <v>41</v>
      </c>
      <c r="F24" s="148">
        <v>110772</v>
      </c>
      <c r="G24" s="148">
        <v>94156.2</v>
      </c>
      <c r="H24" s="149">
        <f t="shared" si="0"/>
        <v>16615.800000000003</v>
      </c>
      <c r="I24" s="150">
        <v>0.39800000000000002</v>
      </c>
    </row>
    <row r="25" spans="2:9" ht="18.75">
      <c r="B25" s="147" t="s">
        <v>38</v>
      </c>
      <c r="C25" s="147" t="s">
        <v>42</v>
      </c>
      <c r="D25" s="147" t="s">
        <v>43</v>
      </c>
      <c r="E25" s="147" t="s">
        <v>44</v>
      </c>
      <c r="F25" s="148">
        <v>77184</v>
      </c>
      <c r="G25" s="148">
        <v>87217.919999999998</v>
      </c>
      <c r="H25" s="149">
        <f t="shared" si="0"/>
        <v>-10033.919999999998</v>
      </c>
      <c r="I25" s="150">
        <v>0.56399999999999995</v>
      </c>
    </row>
    <row r="26" spans="2:9" ht="18.75">
      <c r="B26" s="147" t="s">
        <v>47</v>
      </c>
      <c r="C26" s="147" t="s">
        <v>50</v>
      </c>
      <c r="D26" s="147" t="s">
        <v>46</v>
      </c>
      <c r="E26" s="147" t="s">
        <v>41</v>
      </c>
      <c r="F26" s="148">
        <v>76032</v>
      </c>
      <c r="G26" s="148">
        <v>75271.679999999993</v>
      </c>
      <c r="H26" s="149">
        <f t="shared" si="0"/>
        <v>760.32000000000698</v>
      </c>
      <c r="I26" s="150">
        <v>0.65</v>
      </c>
    </row>
    <row r="27" spans="2:9" ht="18.75">
      <c r="B27" s="147" t="s">
        <v>47</v>
      </c>
      <c r="C27" s="147" t="s">
        <v>48</v>
      </c>
      <c r="D27" s="147" t="s">
        <v>40</v>
      </c>
      <c r="E27" s="147" t="s">
        <v>44</v>
      </c>
      <c r="F27" s="162">
        <v>71676</v>
      </c>
      <c r="G27" s="148">
        <v>70959.240000000005</v>
      </c>
      <c r="H27" s="149">
        <f t="shared" si="0"/>
        <v>716.75999999999476</v>
      </c>
      <c r="I27" s="150">
        <v>0.53300000000000003</v>
      </c>
    </row>
    <row r="28" spans="2:9" ht="18.75">
      <c r="B28" s="147" t="s">
        <v>38</v>
      </c>
      <c r="C28" s="147" t="s">
        <v>39</v>
      </c>
      <c r="D28" s="147" t="s">
        <v>40</v>
      </c>
      <c r="E28" s="147" t="s">
        <v>41</v>
      </c>
      <c r="F28" s="148">
        <v>71676</v>
      </c>
      <c r="G28" s="148">
        <v>70959.240000000005</v>
      </c>
      <c r="H28" s="149">
        <f t="shared" si="0"/>
        <v>716.75999999999476</v>
      </c>
      <c r="I28" s="150">
        <v>0.13400000000000001</v>
      </c>
    </row>
    <row r="29" spans="2:9" ht="18.75">
      <c r="B29" s="147" t="s">
        <v>47</v>
      </c>
      <c r="C29" s="147" t="s">
        <v>48</v>
      </c>
      <c r="D29" s="147" t="s">
        <v>46</v>
      </c>
      <c r="E29" s="147" t="s">
        <v>41</v>
      </c>
      <c r="F29" s="148">
        <v>96768</v>
      </c>
      <c r="G29" s="148">
        <v>70640.639999999999</v>
      </c>
      <c r="H29" s="149">
        <f t="shared" si="0"/>
        <v>26127.360000000001</v>
      </c>
      <c r="I29" s="150">
        <v>0.53300000000000003</v>
      </c>
    </row>
    <row r="30" spans="2:9" ht="18.75">
      <c r="B30" s="147" t="s">
        <v>38</v>
      </c>
      <c r="C30" s="147" t="s">
        <v>42</v>
      </c>
      <c r="D30" s="147" t="s">
        <v>43</v>
      </c>
      <c r="E30" s="147" t="s">
        <v>44</v>
      </c>
      <c r="F30" s="148">
        <v>77184</v>
      </c>
      <c r="G30" s="148">
        <v>68693.759999999995</v>
      </c>
      <c r="H30" s="149">
        <f t="shared" si="0"/>
        <v>8490.2400000000052</v>
      </c>
      <c r="I30" s="150">
        <v>0.255</v>
      </c>
    </row>
    <row r="31" spans="2:9" ht="18.75">
      <c r="B31" s="147" t="s">
        <v>38</v>
      </c>
      <c r="C31" s="147" t="s">
        <v>39</v>
      </c>
      <c r="D31" s="147" t="s">
        <v>40</v>
      </c>
      <c r="E31" s="147" t="s">
        <v>41</v>
      </c>
      <c r="F31" s="148">
        <v>91224</v>
      </c>
      <c r="G31" s="148">
        <v>66593.52</v>
      </c>
      <c r="H31" s="149">
        <f t="shared" si="0"/>
        <v>24630.479999999996</v>
      </c>
      <c r="I31" s="150">
        <v>0.65</v>
      </c>
    </row>
    <row r="32" spans="2:9" ht="18.75">
      <c r="B32" s="147" t="s">
        <v>38</v>
      </c>
      <c r="C32" s="147" t="s">
        <v>39</v>
      </c>
      <c r="D32" s="147" t="s">
        <v>43</v>
      </c>
      <c r="E32" s="147" t="s">
        <v>44</v>
      </c>
      <c r="F32" s="162">
        <v>79113.600000000006</v>
      </c>
      <c r="G32" s="148">
        <v>64873.152000000002</v>
      </c>
      <c r="H32" s="149">
        <f t="shared" si="0"/>
        <v>14240.448000000004</v>
      </c>
      <c r="I32" s="150">
        <v>0.255</v>
      </c>
    </row>
    <row r="33" spans="2:9" ht="18.75">
      <c r="B33" s="147" t="s">
        <v>47</v>
      </c>
      <c r="C33" s="147" t="s">
        <v>48</v>
      </c>
      <c r="D33" s="147" t="s">
        <v>43</v>
      </c>
      <c r="E33" s="147" t="s">
        <v>44</v>
      </c>
      <c r="F33" s="148">
        <v>79113.600000000006</v>
      </c>
      <c r="G33" s="148">
        <v>64873.152000000002</v>
      </c>
      <c r="H33" s="149">
        <f t="shared" si="0"/>
        <v>14240.448000000004</v>
      </c>
      <c r="I33" s="150">
        <v>0.27600000000000002</v>
      </c>
    </row>
    <row r="34" spans="2:9" ht="18.75">
      <c r="B34" s="147" t="s">
        <v>47</v>
      </c>
      <c r="C34" s="147" t="s">
        <v>48</v>
      </c>
      <c r="D34" s="147" t="s">
        <v>43</v>
      </c>
      <c r="E34" s="147" t="s">
        <v>44</v>
      </c>
      <c r="F34" s="148">
        <v>79113.600000000006</v>
      </c>
      <c r="G34" s="148">
        <v>64873.152000000002</v>
      </c>
      <c r="H34" s="149">
        <f t="shared" si="0"/>
        <v>14240.448000000004</v>
      </c>
      <c r="I34" s="150">
        <v>0.54400000000000004</v>
      </c>
    </row>
    <row r="35" spans="2:9" ht="18.75">
      <c r="B35" s="147" t="s">
        <v>38</v>
      </c>
      <c r="C35" s="147" t="s">
        <v>42</v>
      </c>
      <c r="D35" s="147" t="s">
        <v>43</v>
      </c>
      <c r="E35" s="147" t="s">
        <v>44</v>
      </c>
      <c r="F35" s="148">
        <v>76219.199999999997</v>
      </c>
      <c r="G35" s="148">
        <v>60213.167999999998</v>
      </c>
      <c r="H35" s="149">
        <f t="shared" si="0"/>
        <v>16006.031999999999</v>
      </c>
      <c r="I35" s="150">
        <v>0.54400000000000004</v>
      </c>
    </row>
    <row r="36" spans="2:9" ht="18.75">
      <c r="B36" s="147" t="s">
        <v>47</v>
      </c>
      <c r="C36" s="147" t="s">
        <v>49</v>
      </c>
      <c r="D36" s="147" t="s">
        <v>43</v>
      </c>
      <c r="E36" s="147" t="s">
        <v>44</v>
      </c>
      <c r="F36" s="148">
        <v>76219.199999999997</v>
      </c>
      <c r="G36" s="148">
        <v>60213.167999999998</v>
      </c>
      <c r="H36" s="149">
        <f t="shared" si="0"/>
        <v>16006.031999999999</v>
      </c>
      <c r="I36" s="150">
        <v>0.26500000000000001</v>
      </c>
    </row>
    <row r="37" spans="2:9" ht="18.75">
      <c r="B37" s="147" t="s">
        <v>38</v>
      </c>
      <c r="C37" s="147" t="s">
        <v>42</v>
      </c>
      <c r="D37" s="147" t="s">
        <v>45</v>
      </c>
      <c r="E37" s="147" t="s">
        <v>44</v>
      </c>
      <c r="F37" s="148">
        <v>52800</v>
      </c>
      <c r="G37" s="148">
        <v>59664</v>
      </c>
      <c r="H37" s="149">
        <f t="shared" si="0"/>
        <v>-6864</v>
      </c>
      <c r="I37" s="150">
        <v>0.255</v>
      </c>
    </row>
    <row r="38" spans="2:9" ht="18.75">
      <c r="B38" s="147" t="s">
        <v>38</v>
      </c>
      <c r="C38" s="147" t="s">
        <v>42</v>
      </c>
      <c r="D38" s="147" t="s">
        <v>43</v>
      </c>
      <c r="E38" s="147" t="s">
        <v>44</v>
      </c>
      <c r="F38" s="148">
        <v>75254.399999999994</v>
      </c>
      <c r="G38" s="148">
        <v>58698.432000000001</v>
      </c>
      <c r="H38" s="149">
        <f t="shared" si="0"/>
        <v>16555.967999999993</v>
      </c>
      <c r="I38" s="150">
        <v>0.255</v>
      </c>
    </row>
    <row r="39" spans="2:9" ht="18.75">
      <c r="B39" s="147" t="s">
        <v>47</v>
      </c>
      <c r="C39" s="147" t="s">
        <v>49</v>
      </c>
      <c r="D39" s="147" t="s">
        <v>43</v>
      </c>
      <c r="E39" s="147" t="s">
        <v>44</v>
      </c>
      <c r="F39" s="148">
        <v>75254.399999999994</v>
      </c>
      <c r="G39" s="148">
        <v>58698.432000000001</v>
      </c>
      <c r="H39" s="149">
        <f t="shared" si="0"/>
        <v>16555.967999999993</v>
      </c>
      <c r="I39" s="150">
        <v>0.35599999999999998</v>
      </c>
    </row>
    <row r="40" spans="2:9" ht="18.75">
      <c r="B40" s="147" t="s">
        <v>47</v>
      </c>
      <c r="C40" s="147" t="s">
        <v>48</v>
      </c>
      <c r="D40" s="147" t="s">
        <v>45</v>
      </c>
      <c r="E40" s="147" t="s">
        <v>44</v>
      </c>
      <c r="F40" s="148">
        <v>51480</v>
      </c>
      <c r="G40" s="148">
        <v>58172.4</v>
      </c>
      <c r="H40" s="149">
        <f t="shared" si="0"/>
        <v>-6692.4000000000015</v>
      </c>
      <c r="I40" s="151">
        <v>0.26500000000000001</v>
      </c>
    </row>
    <row r="41" spans="2:9" ht="18.75">
      <c r="B41" s="147" t="s">
        <v>47</v>
      </c>
      <c r="C41" s="147" t="s">
        <v>48</v>
      </c>
      <c r="D41" s="147" t="s">
        <v>43</v>
      </c>
      <c r="E41" s="147" t="s">
        <v>44</v>
      </c>
      <c r="F41" s="148">
        <v>57888</v>
      </c>
      <c r="G41" s="148">
        <v>55572.480000000003</v>
      </c>
      <c r="H41" s="149">
        <f t="shared" si="0"/>
        <v>2315.5199999999968</v>
      </c>
      <c r="I41" s="150">
        <v>0.315</v>
      </c>
    </row>
    <row r="42" spans="2:9" ht="18.75">
      <c r="B42" s="147" t="s">
        <v>47</v>
      </c>
      <c r="C42" s="147" t="s">
        <v>48</v>
      </c>
      <c r="D42" s="147" t="s">
        <v>43</v>
      </c>
      <c r="E42" s="147" t="s">
        <v>44</v>
      </c>
      <c r="F42" s="148">
        <v>57888</v>
      </c>
      <c r="G42" s="148">
        <v>55572.480000000003</v>
      </c>
      <c r="H42" s="149">
        <f t="shared" si="0"/>
        <v>2315.5199999999968</v>
      </c>
      <c r="I42" s="150">
        <v>0.187</v>
      </c>
    </row>
    <row r="43" spans="2:9" ht="18.75">
      <c r="B43" s="147" t="s">
        <v>47</v>
      </c>
      <c r="C43" s="147" t="s">
        <v>49</v>
      </c>
      <c r="D43" s="147" t="s">
        <v>45</v>
      </c>
      <c r="E43" s="147" t="s">
        <v>44</v>
      </c>
      <c r="F43" s="148">
        <v>52800</v>
      </c>
      <c r="G43" s="148">
        <v>46992</v>
      </c>
      <c r="H43" s="149">
        <f t="shared" si="0"/>
        <v>5808</v>
      </c>
      <c r="I43" s="150">
        <v>0.187</v>
      </c>
    </row>
    <row r="44" spans="2:9" ht="18.75">
      <c r="B44" s="147" t="s">
        <v>38</v>
      </c>
      <c r="C44" s="147" t="s">
        <v>39</v>
      </c>
      <c r="D44" s="147" t="s">
        <v>45</v>
      </c>
      <c r="E44" s="147" t="s">
        <v>44</v>
      </c>
      <c r="F44" s="148">
        <v>54120</v>
      </c>
      <c r="G44" s="148">
        <v>44378.400000000001</v>
      </c>
      <c r="H44" s="149">
        <f t="shared" si="0"/>
        <v>9741.5999999999985</v>
      </c>
      <c r="I44" s="150">
        <v>0.315</v>
      </c>
    </row>
    <row r="45" spans="2:9" ht="18.75">
      <c r="B45" s="147" t="s">
        <v>38</v>
      </c>
      <c r="C45" s="147" t="s">
        <v>39</v>
      </c>
      <c r="D45" s="147" t="s">
        <v>45</v>
      </c>
      <c r="E45" s="147" t="s">
        <v>44</v>
      </c>
      <c r="F45" s="148">
        <v>54120</v>
      </c>
      <c r="G45" s="148">
        <v>44378.400000000001</v>
      </c>
      <c r="H45" s="149">
        <f t="shared" si="0"/>
        <v>9741.5999999999985</v>
      </c>
      <c r="I45" s="150">
        <v>0.56399999999999995</v>
      </c>
    </row>
    <row r="46" spans="2:9" ht="18.75">
      <c r="B46" s="147" t="s">
        <v>38</v>
      </c>
      <c r="C46" s="147" t="s">
        <v>42</v>
      </c>
      <c r="D46" s="147" t="s">
        <v>45</v>
      </c>
      <c r="E46" s="147" t="s">
        <v>44</v>
      </c>
      <c r="F46" s="148">
        <v>52140</v>
      </c>
      <c r="G46" s="148">
        <v>41190.6</v>
      </c>
      <c r="H46" s="149">
        <f t="shared" si="0"/>
        <v>10949.400000000001</v>
      </c>
      <c r="I46" s="150">
        <v>0.35599999999999998</v>
      </c>
    </row>
    <row r="47" spans="2:9" ht="18.75">
      <c r="B47" s="147" t="s">
        <v>38</v>
      </c>
      <c r="C47" s="147" t="s">
        <v>42</v>
      </c>
      <c r="D47" s="147" t="s">
        <v>45</v>
      </c>
      <c r="E47" s="147" t="s">
        <v>44</v>
      </c>
      <c r="F47" s="148">
        <v>52140</v>
      </c>
      <c r="G47" s="148">
        <v>41190.6</v>
      </c>
      <c r="H47" s="149">
        <f t="shared" si="0"/>
        <v>10949.400000000001</v>
      </c>
      <c r="I47" s="150">
        <v>0.27600000000000002</v>
      </c>
    </row>
    <row r="48" spans="2:9" ht="18.75">
      <c r="B48" s="147" t="s">
        <v>38</v>
      </c>
      <c r="C48" s="147" t="s">
        <v>39</v>
      </c>
      <c r="D48" s="147" t="s">
        <v>45</v>
      </c>
      <c r="E48" s="147" t="s">
        <v>44</v>
      </c>
      <c r="F48" s="148">
        <v>51480</v>
      </c>
      <c r="G48" s="148">
        <v>40154.400000000001</v>
      </c>
      <c r="H48" s="149">
        <f t="shared" si="0"/>
        <v>11325.599999999999</v>
      </c>
      <c r="I48" s="150">
        <v>0.255</v>
      </c>
    </row>
    <row r="49" spans="1:9" ht="18.75">
      <c r="B49" s="147" t="s">
        <v>38</v>
      </c>
      <c r="C49" s="147" t="s">
        <v>39</v>
      </c>
      <c r="D49" s="147" t="s">
        <v>45</v>
      </c>
      <c r="E49" s="147" t="s">
        <v>44</v>
      </c>
      <c r="F49" s="148">
        <v>39600</v>
      </c>
      <c r="G49" s="148">
        <v>38016</v>
      </c>
      <c r="H49" s="149">
        <f t="shared" si="0"/>
        <v>1584</v>
      </c>
      <c r="I49" s="150">
        <v>0.54400000000000004</v>
      </c>
    </row>
    <row r="50" spans="1:9" ht="18.75">
      <c r="B50" s="147" t="s">
        <v>47</v>
      </c>
      <c r="C50" s="147" t="s">
        <v>48</v>
      </c>
      <c r="D50" s="147" t="s">
        <v>45</v>
      </c>
      <c r="E50" s="147" t="s">
        <v>44</v>
      </c>
      <c r="F50" s="148">
        <v>39600</v>
      </c>
      <c r="G50" s="148">
        <v>38016</v>
      </c>
      <c r="H50" s="149">
        <f t="shared" si="0"/>
        <v>1584</v>
      </c>
      <c r="I50" s="150">
        <v>0.56399999999999995</v>
      </c>
    </row>
    <row r="53" spans="1:9" ht="26.25">
      <c r="A53" s="111" t="s">
        <v>76</v>
      </c>
    </row>
    <row r="55" spans="1:9" ht="19.5" thickBot="1">
      <c r="B55" s="124" t="s">
        <v>30</v>
      </c>
      <c r="C55" s="124" t="s">
        <v>31</v>
      </c>
      <c r="D55" s="124" t="s">
        <v>32</v>
      </c>
      <c r="E55" s="124" t="s">
        <v>33</v>
      </c>
      <c r="F55" s="125" t="s">
        <v>34</v>
      </c>
      <c r="G55" s="125" t="s">
        <v>35</v>
      </c>
      <c r="H55" s="126" t="s">
        <v>36</v>
      </c>
      <c r="I55" s="127" t="s">
        <v>37</v>
      </c>
    </row>
    <row r="56" spans="1:9" ht="18.75">
      <c r="B56" s="108" t="s">
        <v>38</v>
      </c>
      <c r="C56" s="108"/>
      <c r="D56" s="108"/>
      <c r="E56" s="108"/>
      <c r="F56" s="152" t="s">
        <v>75</v>
      </c>
      <c r="G56" s="128"/>
      <c r="H56" s="129"/>
      <c r="I56" s="130"/>
    </row>
    <row r="57" spans="1:9" ht="18.75">
      <c r="B57" s="108"/>
      <c r="C57" s="108"/>
      <c r="D57" s="108"/>
      <c r="E57" s="108"/>
      <c r="F57" s="128"/>
      <c r="G57" s="128"/>
      <c r="H57" s="129"/>
      <c r="I57" s="130"/>
    </row>
    <row r="58" spans="1:9" ht="18.75">
      <c r="B58" s="108"/>
      <c r="C58" s="108"/>
      <c r="D58" s="108"/>
      <c r="E58" s="108"/>
      <c r="F58" s="128"/>
      <c r="G58" s="128"/>
      <c r="H58" s="129"/>
      <c r="I58" s="131"/>
    </row>
    <row r="59" spans="1:9" ht="26.25">
      <c r="A59" s="111" t="s">
        <v>77</v>
      </c>
    </row>
    <row r="62" spans="1:9" ht="19.5" thickBot="1">
      <c r="B62" s="134" t="s">
        <v>78</v>
      </c>
      <c r="C62" s="134" t="s">
        <v>71</v>
      </c>
      <c r="D62" s="134" t="s">
        <v>79</v>
      </c>
      <c r="E62" s="153"/>
      <c r="F62" s="134" t="s">
        <v>80</v>
      </c>
      <c r="G62" s="153"/>
      <c r="H62" s="154" t="s">
        <v>69</v>
      </c>
      <c r="I62" s="133"/>
    </row>
    <row r="63" spans="1:9" ht="18.75">
      <c r="B63" s="155">
        <v>1205</v>
      </c>
      <c r="C63" s="156">
        <v>39482</v>
      </c>
      <c r="D63" s="155" t="s">
        <v>81</v>
      </c>
      <c r="E63" s="157"/>
      <c r="F63" s="155" t="s">
        <v>89</v>
      </c>
      <c r="G63" s="157"/>
      <c r="H63" s="158">
        <v>128.09174795708913</v>
      </c>
      <c r="I63" s="133"/>
    </row>
    <row r="64" spans="1:9" ht="18.75">
      <c r="B64" s="155">
        <v>1206</v>
      </c>
      <c r="C64" s="156">
        <v>39485</v>
      </c>
      <c r="D64" s="155" t="s">
        <v>82</v>
      </c>
      <c r="E64" s="157"/>
      <c r="F64" s="155" t="s">
        <v>90</v>
      </c>
      <c r="G64" s="157"/>
      <c r="H64" s="158">
        <v>94.793960272175084</v>
      </c>
      <c r="I64" s="133"/>
    </row>
    <row r="65" spans="2:9" ht="18.75">
      <c r="B65" s="155">
        <v>1207</v>
      </c>
      <c r="C65" s="156">
        <v>39488</v>
      </c>
      <c r="D65" s="155" t="s">
        <v>84</v>
      </c>
      <c r="E65" s="157"/>
      <c r="F65" s="155" t="s">
        <v>92</v>
      </c>
      <c r="G65" s="157"/>
      <c r="H65" s="158">
        <v>106.98297027977748</v>
      </c>
      <c r="I65" s="133"/>
    </row>
    <row r="66" spans="2:9" ht="18.75">
      <c r="B66" s="155">
        <v>1208</v>
      </c>
      <c r="C66" s="156">
        <v>39491</v>
      </c>
      <c r="D66" s="155" t="s">
        <v>84</v>
      </c>
      <c r="E66" s="157"/>
      <c r="F66" s="155" t="s">
        <v>92</v>
      </c>
      <c r="G66" s="157"/>
      <c r="H66" s="158">
        <v>68.5792562853878</v>
      </c>
      <c r="I66" s="133"/>
    </row>
    <row r="67" spans="2:9" ht="18.75">
      <c r="B67" s="155">
        <v>1209</v>
      </c>
      <c r="C67" s="156">
        <v>39494</v>
      </c>
      <c r="D67" s="159" t="s">
        <v>85</v>
      </c>
      <c r="E67" s="157"/>
      <c r="F67" s="155" t="s">
        <v>93</v>
      </c>
      <c r="G67" s="157"/>
      <c r="H67" s="158">
        <v>302.89515756865325</v>
      </c>
      <c r="I67" s="133"/>
    </row>
    <row r="68" spans="2:9" ht="18.75">
      <c r="B68" s="155">
        <v>1210</v>
      </c>
      <c r="C68" s="156">
        <v>39497</v>
      </c>
      <c r="D68" s="155" t="s">
        <v>86</v>
      </c>
      <c r="E68" s="157"/>
      <c r="F68" s="155" t="s">
        <v>94</v>
      </c>
      <c r="G68" s="157"/>
      <c r="H68" s="158">
        <v>209.11363319316192</v>
      </c>
      <c r="I68" s="132"/>
    </row>
    <row r="69" spans="2:9" ht="18.75">
      <c r="B69" s="155">
        <v>1211</v>
      </c>
      <c r="C69" s="156">
        <v>39500</v>
      </c>
      <c r="D69" s="159" t="s">
        <v>87</v>
      </c>
      <c r="E69" s="157"/>
      <c r="F69" s="155" t="s">
        <v>95</v>
      </c>
      <c r="G69" s="157"/>
      <c r="H69" s="158">
        <v>18.057739934113535</v>
      </c>
      <c r="I69" s="133"/>
    </row>
    <row r="70" spans="2:9" ht="18.75">
      <c r="B70" s="155">
        <v>1212</v>
      </c>
      <c r="C70" s="156">
        <v>39503</v>
      </c>
      <c r="D70" s="155" t="s">
        <v>88</v>
      </c>
      <c r="E70" s="157"/>
      <c r="F70" s="159" t="s">
        <v>96</v>
      </c>
      <c r="G70" s="157"/>
      <c r="H70" s="158">
        <v>58.32948672345892</v>
      </c>
      <c r="I70" s="133"/>
    </row>
    <row r="71" spans="2:9" ht="18.75">
      <c r="B71" s="155">
        <v>1213</v>
      </c>
      <c r="C71" s="156">
        <v>39506</v>
      </c>
      <c r="D71" s="155" t="s">
        <v>81</v>
      </c>
      <c r="E71" s="157"/>
      <c r="F71" s="155" t="s">
        <v>89</v>
      </c>
      <c r="G71" s="157"/>
      <c r="H71" s="158">
        <v>132.15608964664884</v>
      </c>
      <c r="I71" s="160"/>
    </row>
    <row r="72" spans="2:9" ht="18.75">
      <c r="B72" s="155">
        <v>1214</v>
      </c>
      <c r="C72" s="156">
        <v>39509</v>
      </c>
      <c r="D72" s="155" t="s">
        <v>82</v>
      </c>
      <c r="E72" s="157"/>
      <c r="F72" s="155" t="s">
        <v>90</v>
      </c>
      <c r="G72" s="157"/>
      <c r="H72" s="158">
        <v>95.754688158424727</v>
      </c>
      <c r="I72" s="160"/>
    </row>
    <row r="73" spans="2:9" ht="18.75">
      <c r="B73" s="155">
        <v>1215</v>
      </c>
      <c r="C73" s="156">
        <v>39512</v>
      </c>
      <c r="D73" s="155" t="s">
        <v>84</v>
      </c>
      <c r="E73" s="157"/>
      <c r="F73" s="155" t="s">
        <v>92</v>
      </c>
      <c r="G73" s="157"/>
      <c r="H73" s="158">
        <v>104.39766509892428</v>
      </c>
      <c r="I73" s="160"/>
    </row>
    <row r="74" spans="2:9" ht="18.75">
      <c r="B74" s="155">
        <v>1216</v>
      </c>
      <c r="C74" s="156">
        <v>39515</v>
      </c>
      <c r="D74" s="155" t="s">
        <v>84</v>
      </c>
      <c r="E74" s="157"/>
      <c r="F74" s="155" t="s">
        <v>92</v>
      </c>
      <c r="G74" s="157"/>
      <c r="H74" s="158">
        <v>72.086899236815185</v>
      </c>
      <c r="I74" s="160"/>
    </row>
    <row r="75" spans="2:9" ht="18.75">
      <c r="B75" s="155">
        <v>1217</v>
      </c>
      <c r="C75" s="156">
        <v>39518</v>
      </c>
      <c r="D75" s="159" t="s">
        <v>85</v>
      </c>
      <c r="E75" s="157"/>
      <c r="F75" s="155" t="s">
        <v>93</v>
      </c>
      <c r="G75" s="157"/>
      <c r="H75" s="158">
        <v>330.33049712602764</v>
      </c>
      <c r="I75" s="160"/>
    </row>
    <row r="76" spans="2:9" ht="18.75">
      <c r="B76" s="155">
        <v>1218</v>
      </c>
      <c r="C76" s="156">
        <v>39521</v>
      </c>
      <c r="D76" s="155" t="s">
        <v>86</v>
      </c>
      <c r="E76" s="157"/>
      <c r="F76" s="155" t="s">
        <v>94</v>
      </c>
      <c r="G76" s="157"/>
      <c r="H76" s="158">
        <v>219.90904688864498</v>
      </c>
      <c r="I76" s="160"/>
    </row>
    <row r="77" spans="2:9" ht="18.75">
      <c r="B77" s="155">
        <v>1219</v>
      </c>
      <c r="C77" s="156">
        <v>39524</v>
      </c>
      <c r="D77" s="159" t="s">
        <v>87</v>
      </c>
      <c r="E77" s="157"/>
      <c r="F77" s="155" t="s">
        <v>95</v>
      </c>
      <c r="G77" s="157"/>
      <c r="H77" s="158">
        <v>19.485788617067666</v>
      </c>
      <c r="I77" s="160"/>
    </row>
    <row r="78" spans="2:9" ht="18.75">
      <c r="B78" s="155">
        <v>1220</v>
      </c>
      <c r="C78" s="156">
        <v>39527</v>
      </c>
      <c r="D78" s="155" t="s">
        <v>88</v>
      </c>
      <c r="E78" s="157"/>
      <c r="F78" s="159" t="s">
        <v>96</v>
      </c>
      <c r="G78" s="157"/>
      <c r="H78" s="158">
        <v>60.075322325855865</v>
      </c>
      <c r="I78" s="160"/>
    </row>
    <row r="79" spans="2:9" ht="18.75">
      <c r="B79" s="155">
        <v>1221</v>
      </c>
      <c r="C79" s="156">
        <v>39530</v>
      </c>
      <c r="D79" s="155" t="s">
        <v>81</v>
      </c>
      <c r="E79" s="157"/>
      <c r="F79" s="155" t="s">
        <v>89</v>
      </c>
      <c r="G79" s="157"/>
      <c r="H79" s="158">
        <v>134.08443241123308</v>
      </c>
      <c r="I79" s="160"/>
    </row>
    <row r="80" spans="2:9" ht="18.75">
      <c r="B80" s="155">
        <v>1222</v>
      </c>
      <c r="C80" s="156">
        <v>39533</v>
      </c>
      <c r="D80" s="155" t="s">
        <v>82</v>
      </c>
      <c r="E80" s="157"/>
      <c r="F80" s="155" t="s">
        <v>90</v>
      </c>
      <c r="G80" s="157"/>
      <c r="H80" s="158">
        <v>89.50853386355972</v>
      </c>
      <c r="I80" s="160"/>
    </row>
    <row r="81" spans="2:9" ht="18.75">
      <c r="B81" s="155">
        <v>1223</v>
      </c>
      <c r="C81" s="156">
        <v>39536</v>
      </c>
      <c r="D81" s="155" t="s">
        <v>83</v>
      </c>
      <c r="E81" s="157"/>
      <c r="F81" s="155" t="s">
        <v>91</v>
      </c>
      <c r="G81" s="157"/>
      <c r="H81" s="158">
        <v>102.97477220231809</v>
      </c>
      <c r="I81" s="160"/>
    </row>
    <row r="82" spans="2:9" ht="18.75">
      <c r="B82" s="155">
        <v>1224</v>
      </c>
      <c r="C82" s="156">
        <v>39539</v>
      </c>
      <c r="D82" s="155" t="s">
        <v>84</v>
      </c>
      <c r="E82" s="157"/>
      <c r="F82" s="155" t="s">
        <v>92</v>
      </c>
      <c r="G82" s="157"/>
      <c r="H82" s="158">
        <v>70.01471953675933</v>
      </c>
      <c r="I82" s="160"/>
    </row>
    <row r="83" spans="2:9" ht="18.75">
      <c r="B83" s="155">
        <v>1225</v>
      </c>
      <c r="C83" s="156">
        <v>39542</v>
      </c>
      <c r="D83" s="159" t="s">
        <v>85</v>
      </c>
      <c r="E83" s="157"/>
      <c r="F83" s="155" t="s">
        <v>93</v>
      </c>
      <c r="G83" s="157"/>
      <c r="H83" s="158">
        <v>328.62755354626302</v>
      </c>
      <c r="I83" s="160"/>
    </row>
    <row r="84" spans="2:9" ht="18.75">
      <c r="B84" s="155">
        <v>1226</v>
      </c>
      <c r="C84" s="156">
        <v>39545</v>
      </c>
      <c r="D84" s="155" t="s">
        <v>86</v>
      </c>
      <c r="E84" s="157"/>
      <c r="F84" s="155" t="s">
        <v>94</v>
      </c>
      <c r="G84" s="157"/>
      <c r="H84" s="158">
        <v>215.24123747297045</v>
      </c>
      <c r="I84" s="160"/>
    </row>
    <row r="85" spans="2:9" ht="18.75">
      <c r="B85" s="155">
        <v>1227</v>
      </c>
      <c r="C85" s="156">
        <v>39548</v>
      </c>
      <c r="D85" s="159" t="s">
        <v>87</v>
      </c>
      <c r="E85" s="157"/>
      <c r="F85" s="155" t="s">
        <v>95</v>
      </c>
      <c r="G85" s="157"/>
      <c r="H85" s="158">
        <v>18.011745052423915</v>
      </c>
      <c r="I85" s="160"/>
    </row>
    <row r="86" spans="2:9" ht="18.75">
      <c r="B86" s="155">
        <v>1228</v>
      </c>
      <c r="C86" s="156">
        <v>39551</v>
      </c>
      <c r="D86" s="155" t="s">
        <v>88</v>
      </c>
      <c r="E86" s="157"/>
      <c r="F86" s="159" t="s">
        <v>96</v>
      </c>
      <c r="G86" s="157"/>
      <c r="H86" s="158">
        <v>61.227807710067118</v>
      </c>
      <c r="I86" s="160"/>
    </row>
    <row r="87" spans="2:9" ht="18.75">
      <c r="B87" s="155">
        <v>1229</v>
      </c>
      <c r="C87" s="156">
        <v>39554</v>
      </c>
      <c r="D87" s="155" t="s">
        <v>81</v>
      </c>
      <c r="E87" s="157"/>
      <c r="F87" s="155" t="s">
        <v>89</v>
      </c>
      <c r="G87" s="157"/>
      <c r="H87" s="158">
        <v>126.77076389715283</v>
      </c>
      <c r="I87" s="160"/>
    </row>
    <row r="88" spans="2:9" ht="18.75">
      <c r="B88" s="155">
        <v>1230</v>
      </c>
      <c r="C88" s="156">
        <v>39557</v>
      </c>
      <c r="D88" s="155" t="s">
        <v>82</v>
      </c>
      <c r="E88" s="157"/>
      <c r="F88" s="155" t="s">
        <v>90</v>
      </c>
      <c r="G88" s="157"/>
      <c r="H88" s="158">
        <v>94.548128258612621</v>
      </c>
      <c r="I88" s="160"/>
    </row>
    <row r="89" spans="2:9" ht="18.75">
      <c r="B89" s="155">
        <v>1231</v>
      </c>
      <c r="C89" s="156">
        <v>39560</v>
      </c>
      <c r="D89" s="155" t="s">
        <v>83</v>
      </c>
      <c r="E89" s="157"/>
      <c r="F89" s="155" t="s">
        <v>91</v>
      </c>
      <c r="G89" s="157"/>
      <c r="H89" s="158">
        <v>107.53487363358863</v>
      </c>
      <c r="I89" s="160"/>
    </row>
    <row r="90" spans="2:9" ht="18.75">
      <c r="B90" s="155">
        <v>1232</v>
      </c>
      <c r="C90" s="156">
        <v>39563</v>
      </c>
      <c r="D90" s="155" t="s">
        <v>84</v>
      </c>
      <c r="E90" s="157"/>
      <c r="F90" s="155" t="s">
        <v>92</v>
      </c>
      <c r="G90" s="157"/>
      <c r="H90" s="158">
        <v>69.639949892134482</v>
      </c>
      <c r="I90" s="160"/>
    </row>
    <row r="91" spans="2:9" ht="18.75">
      <c r="B91" s="155">
        <v>1233</v>
      </c>
      <c r="C91" s="156">
        <v>39566</v>
      </c>
      <c r="D91" s="159" t="s">
        <v>85</v>
      </c>
      <c r="E91" s="157"/>
      <c r="F91" s="155" t="s">
        <v>93</v>
      </c>
      <c r="G91" s="157"/>
      <c r="H91" s="158">
        <v>319.63757037945697</v>
      </c>
      <c r="I91" s="160"/>
    </row>
    <row r="92" spans="2:9" ht="18.75">
      <c r="B92" s="155">
        <v>1234</v>
      </c>
      <c r="C92" s="156">
        <v>39569</v>
      </c>
      <c r="D92" s="155" t="s">
        <v>86</v>
      </c>
      <c r="E92" s="157"/>
      <c r="F92" s="155" t="s">
        <v>94</v>
      </c>
      <c r="G92" s="157"/>
      <c r="H92" s="158">
        <v>205.93327488178912</v>
      </c>
      <c r="I92" s="160"/>
    </row>
    <row r="93" spans="2:9" ht="18.75">
      <c r="B93" s="155">
        <v>1235</v>
      </c>
      <c r="C93" s="156">
        <v>39572</v>
      </c>
      <c r="D93" s="159" t="s">
        <v>87</v>
      </c>
      <c r="E93" s="157"/>
      <c r="F93" s="155" t="s">
        <v>95</v>
      </c>
      <c r="G93" s="157"/>
      <c r="H93" s="158">
        <v>19.380814719483283</v>
      </c>
      <c r="I93" s="160"/>
    </row>
    <row r="94" spans="2:9" ht="18.75">
      <c r="B94" s="155">
        <v>1236</v>
      </c>
      <c r="C94" s="156">
        <v>39575</v>
      </c>
      <c r="D94" s="155" t="s">
        <v>88</v>
      </c>
      <c r="E94" s="157"/>
      <c r="F94" s="159" t="s">
        <v>96</v>
      </c>
      <c r="G94" s="157"/>
      <c r="H94" s="158">
        <v>58.982035339411034</v>
      </c>
      <c r="I94" s="160"/>
    </row>
    <row r="95" spans="2:9" ht="18.75">
      <c r="B95" s="155">
        <v>1237</v>
      </c>
      <c r="C95" s="156">
        <v>39578</v>
      </c>
      <c r="D95" s="155" t="s">
        <v>81</v>
      </c>
      <c r="E95" s="157"/>
      <c r="F95" s="155" t="s">
        <v>89</v>
      </c>
      <c r="G95" s="157"/>
      <c r="H95" s="158">
        <v>135.23648543084366</v>
      </c>
      <c r="I95" s="160"/>
    </row>
    <row r="96" spans="2:9" ht="18.75">
      <c r="B96" s="155">
        <v>1238</v>
      </c>
      <c r="C96" s="156">
        <v>39581</v>
      </c>
      <c r="D96" s="155" t="s">
        <v>82</v>
      </c>
      <c r="E96" s="157"/>
      <c r="F96" s="155" t="s">
        <v>90</v>
      </c>
      <c r="G96" s="157"/>
      <c r="H96" s="158">
        <v>90.060075428307087</v>
      </c>
      <c r="I96" s="160"/>
    </row>
    <row r="97" spans="2:9" ht="18.75">
      <c r="B97" s="155">
        <v>1239</v>
      </c>
      <c r="C97" s="156">
        <v>39584</v>
      </c>
      <c r="D97" s="155" t="s">
        <v>83</v>
      </c>
      <c r="E97" s="157"/>
      <c r="F97" s="155" t="s">
        <v>91</v>
      </c>
      <c r="G97" s="157"/>
      <c r="H97" s="158">
        <v>108.02378124971337</v>
      </c>
      <c r="I97" s="160"/>
    </row>
    <row r="98" spans="2:9" ht="18.75">
      <c r="B98" s="155">
        <v>1240</v>
      </c>
      <c r="C98" s="156">
        <v>39587</v>
      </c>
      <c r="D98" s="155" t="s">
        <v>84</v>
      </c>
      <c r="E98" s="157"/>
      <c r="F98" s="155" t="s">
        <v>92</v>
      </c>
      <c r="G98" s="157"/>
      <c r="H98" s="158">
        <v>73.710886438936853</v>
      </c>
      <c r="I98" s="160"/>
    </row>
    <row r="99" spans="2:9" ht="18.75">
      <c r="B99" s="155">
        <v>1241</v>
      </c>
      <c r="C99" s="156">
        <v>39590</v>
      </c>
      <c r="D99" s="159" t="s">
        <v>85</v>
      </c>
      <c r="E99" s="157"/>
      <c r="F99" s="155" t="s">
        <v>93</v>
      </c>
      <c r="G99" s="157"/>
      <c r="H99" s="158">
        <v>316.17441954315547</v>
      </c>
      <c r="I99" s="160"/>
    </row>
    <row r="100" spans="2:9" ht="18.75">
      <c r="B100" s="155">
        <v>1242</v>
      </c>
      <c r="C100" s="156">
        <v>39593</v>
      </c>
      <c r="D100" s="155" t="s">
        <v>86</v>
      </c>
      <c r="E100" s="157"/>
      <c r="F100" s="155" t="s">
        <v>94</v>
      </c>
      <c r="G100" s="157"/>
      <c r="H100" s="158">
        <v>203.47335785248993</v>
      </c>
      <c r="I100" s="160"/>
    </row>
    <row r="101" spans="2:9" ht="18.75">
      <c r="B101" s="155">
        <v>1243</v>
      </c>
      <c r="C101" s="156">
        <v>39596</v>
      </c>
      <c r="D101" s="159" t="s">
        <v>87</v>
      </c>
      <c r="E101" s="157"/>
      <c r="F101" s="155" t="s">
        <v>95</v>
      </c>
      <c r="G101" s="157"/>
      <c r="H101" s="158">
        <v>18.972776892567534</v>
      </c>
      <c r="I101" s="160"/>
    </row>
    <row r="102" spans="2:9" ht="18.75">
      <c r="B102" s="155">
        <v>1244</v>
      </c>
      <c r="C102" s="156">
        <v>39599</v>
      </c>
      <c r="D102" s="155" t="s">
        <v>88</v>
      </c>
      <c r="E102" s="157"/>
      <c r="F102" s="159" t="s">
        <v>96</v>
      </c>
      <c r="G102" s="157"/>
      <c r="H102" s="158">
        <v>59.316812570559051</v>
      </c>
      <c r="I102" s="160"/>
    </row>
    <row r="103" spans="2:9" ht="18.75">
      <c r="B103" s="155">
        <v>1245</v>
      </c>
      <c r="C103" s="156">
        <v>39602</v>
      </c>
      <c r="D103" s="155" t="s">
        <v>81</v>
      </c>
      <c r="E103" s="157"/>
      <c r="F103" s="155" t="s">
        <v>89</v>
      </c>
      <c r="G103" s="157"/>
      <c r="H103" s="158">
        <v>129.66135761621143</v>
      </c>
      <c r="I103" s="160"/>
    </row>
    <row r="104" spans="2:9" ht="18.75">
      <c r="B104" s="155">
        <v>1246</v>
      </c>
      <c r="C104" s="156">
        <v>39605</v>
      </c>
      <c r="D104" s="155" t="s">
        <v>82</v>
      </c>
      <c r="E104" s="157"/>
      <c r="F104" s="155" t="s">
        <v>90</v>
      </c>
      <c r="G104" s="157"/>
      <c r="H104" s="158">
        <v>95.519674484125275</v>
      </c>
      <c r="I104" s="160"/>
    </row>
    <row r="105" spans="2:9" ht="18.75">
      <c r="B105" s="155">
        <v>1247</v>
      </c>
      <c r="C105" s="156">
        <v>39608</v>
      </c>
      <c r="D105" s="155" t="s">
        <v>83</v>
      </c>
      <c r="E105" s="157"/>
      <c r="F105" s="155" t="s">
        <v>91</v>
      </c>
      <c r="G105" s="157"/>
      <c r="H105" s="158">
        <v>105.09337580631257</v>
      </c>
      <c r="I105" s="160"/>
    </row>
    <row r="106" spans="2:9" ht="18.75">
      <c r="B106" s="155">
        <v>1248</v>
      </c>
      <c r="C106" s="156">
        <v>39611</v>
      </c>
      <c r="D106" s="155" t="s">
        <v>84</v>
      </c>
      <c r="E106" s="157"/>
      <c r="F106" s="155" t="s">
        <v>92</v>
      </c>
      <c r="G106" s="157"/>
      <c r="H106" s="158">
        <v>68.012354339345009</v>
      </c>
      <c r="I106" s="160"/>
    </row>
    <row r="107" spans="2:9" ht="18.75">
      <c r="B107" s="155">
        <v>1249</v>
      </c>
      <c r="C107" s="156">
        <v>39614</v>
      </c>
      <c r="D107" s="159" t="s">
        <v>85</v>
      </c>
      <c r="E107" s="157"/>
      <c r="F107" s="155" t="s">
        <v>93</v>
      </c>
      <c r="G107" s="157"/>
      <c r="H107" s="158">
        <v>317.48350301895772</v>
      </c>
      <c r="I107" s="160"/>
    </row>
    <row r="108" spans="2:9" ht="18.75">
      <c r="B108" s="155">
        <v>1250</v>
      </c>
      <c r="C108" s="156">
        <v>39617</v>
      </c>
      <c r="D108" s="155" t="s">
        <v>86</v>
      </c>
      <c r="E108" s="157"/>
      <c r="F108" s="155" t="s">
        <v>94</v>
      </c>
      <c r="G108" s="157"/>
      <c r="H108" s="158">
        <v>217.90166404672448</v>
      </c>
      <c r="I108" s="160"/>
    </row>
    <row r="109" spans="2:9" ht="18.75">
      <c r="B109" s="155">
        <v>1251</v>
      </c>
      <c r="C109" s="156">
        <v>39620</v>
      </c>
      <c r="D109" s="159" t="s">
        <v>87</v>
      </c>
      <c r="E109" s="157"/>
      <c r="F109" s="155" t="s">
        <v>95</v>
      </c>
      <c r="G109" s="157"/>
      <c r="H109" s="158">
        <v>19.426232979932145</v>
      </c>
      <c r="I109" s="160"/>
    </row>
    <row r="110" spans="2:9" ht="18.75">
      <c r="B110" s="155">
        <v>1252</v>
      </c>
      <c r="C110" s="156">
        <v>39623</v>
      </c>
      <c r="D110" s="155" t="s">
        <v>88</v>
      </c>
      <c r="E110" s="157"/>
      <c r="F110" s="159" t="s">
        <v>96</v>
      </c>
      <c r="G110" s="157"/>
      <c r="H110" s="158">
        <v>61.047481627993591</v>
      </c>
      <c r="I110" s="160"/>
    </row>
    <row r="111" spans="2:9" ht="18.75">
      <c r="B111" s="155">
        <v>1253</v>
      </c>
      <c r="C111" s="156">
        <v>39626</v>
      </c>
      <c r="D111" s="155" t="s">
        <v>81</v>
      </c>
      <c r="E111" s="157"/>
      <c r="F111" s="155" t="s">
        <v>89</v>
      </c>
      <c r="G111" s="157"/>
      <c r="H111" s="158">
        <v>135.60314732940219</v>
      </c>
      <c r="I111" s="160"/>
    </row>
    <row r="112" spans="2:9" ht="18.75">
      <c r="B112" s="155">
        <v>1254</v>
      </c>
      <c r="C112" s="156">
        <v>39629</v>
      </c>
      <c r="D112" s="155" t="s">
        <v>82</v>
      </c>
      <c r="E112" s="157"/>
      <c r="F112" s="155" t="s">
        <v>90</v>
      </c>
      <c r="G112" s="157"/>
      <c r="H112" s="158">
        <v>93.375920208819608</v>
      </c>
      <c r="I112" s="160"/>
    </row>
    <row r="113" spans="2:9" ht="18.75">
      <c r="B113" s="155">
        <v>1255</v>
      </c>
      <c r="C113" s="156">
        <v>39632</v>
      </c>
      <c r="D113" s="155" t="s">
        <v>83</v>
      </c>
      <c r="E113" s="157"/>
      <c r="F113" s="155" t="s">
        <v>91</v>
      </c>
      <c r="G113" s="157"/>
      <c r="H113" s="158">
        <v>107.35415263440794</v>
      </c>
      <c r="I113" s="160"/>
    </row>
    <row r="114" spans="2:9" ht="18.75">
      <c r="B114" s="155">
        <v>1256</v>
      </c>
      <c r="C114" s="156">
        <v>39635</v>
      </c>
      <c r="D114" s="155" t="s">
        <v>84</v>
      </c>
      <c r="E114" s="157"/>
      <c r="F114" s="155" t="s">
        <v>92</v>
      </c>
      <c r="G114" s="157"/>
      <c r="H114" s="158">
        <v>70.644705133533478</v>
      </c>
      <c r="I114" s="160"/>
    </row>
    <row r="115" spans="2:9" ht="18.75">
      <c r="B115" s="155">
        <v>1257</v>
      </c>
      <c r="C115" s="156">
        <v>39638</v>
      </c>
      <c r="D115" s="159" t="s">
        <v>85</v>
      </c>
      <c r="E115" s="157"/>
      <c r="F115" s="155" t="s">
        <v>93</v>
      </c>
      <c r="G115" s="157"/>
      <c r="H115" s="158">
        <v>332.16380341730286</v>
      </c>
      <c r="I115" s="160"/>
    </row>
    <row r="116" spans="2:9" ht="18.75">
      <c r="B116" s="155">
        <v>1258</v>
      </c>
      <c r="C116" s="156">
        <v>39641</v>
      </c>
      <c r="D116" s="155" t="s">
        <v>86</v>
      </c>
      <c r="E116" s="157"/>
      <c r="F116" s="155" t="s">
        <v>94</v>
      </c>
      <c r="G116" s="157"/>
      <c r="H116" s="158">
        <v>204.10185548429328</v>
      </c>
      <c r="I116" s="160"/>
    </row>
    <row r="117" spans="2:9" ht="18.75">
      <c r="B117" s="155">
        <v>1259</v>
      </c>
      <c r="C117" s="156">
        <v>39644</v>
      </c>
      <c r="D117" s="159" t="s">
        <v>87</v>
      </c>
      <c r="E117" s="157"/>
      <c r="F117" s="155" t="s">
        <v>95</v>
      </c>
      <c r="G117" s="157"/>
      <c r="H117" s="158">
        <v>18.035218234595536</v>
      </c>
      <c r="I117" s="160"/>
    </row>
    <row r="118" spans="2:9" ht="18.75">
      <c r="B118" s="155">
        <v>1260</v>
      </c>
      <c r="C118" s="156">
        <v>39647</v>
      </c>
      <c r="D118" s="155" t="s">
        <v>88</v>
      </c>
      <c r="E118" s="157"/>
      <c r="F118" s="159" t="s">
        <v>96</v>
      </c>
      <c r="G118" s="157"/>
      <c r="H118" s="158">
        <v>58.453757300139053</v>
      </c>
      <c r="I118" s="160"/>
    </row>
    <row r="119" spans="2:9" ht="18.75">
      <c r="B119" s="155">
        <v>1261</v>
      </c>
      <c r="C119" s="156">
        <v>39650</v>
      </c>
      <c r="D119" s="155" t="s">
        <v>81</v>
      </c>
      <c r="E119" s="157"/>
      <c r="F119" s="155" t="s">
        <v>89</v>
      </c>
      <c r="G119" s="157"/>
      <c r="H119" s="158">
        <v>127.90065156079852</v>
      </c>
      <c r="I119" s="160"/>
    </row>
    <row r="120" spans="2:9" ht="18.75">
      <c r="B120" s="155">
        <v>1262</v>
      </c>
      <c r="C120" s="156">
        <v>39653</v>
      </c>
      <c r="D120" s="155" t="s">
        <v>82</v>
      </c>
      <c r="E120" s="157"/>
      <c r="F120" s="155" t="s">
        <v>90</v>
      </c>
      <c r="G120" s="157"/>
      <c r="H120" s="158">
        <v>89.55354801202769</v>
      </c>
      <c r="I120" s="160"/>
    </row>
    <row r="121" spans="2:9" ht="18.75">
      <c r="B121" s="155">
        <v>1263</v>
      </c>
      <c r="C121" s="156">
        <v>39656</v>
      </c>
      <c r="D121" s="155" t="s">
        <v>83</v>
      </c>
      <c r="E121" s="157"/>
      <c r="F121" s="155" t="s">
        <v>91</v>
      </c>
      <c r="G121" s="157"/>
      <c r="H121" s="158">
        <v>102.29169638760743</v>
      </c>
      <c r="I121" s="160"/>
    </row>
    <row r="122" spans="2:9" ht="18.75">
      <c r="B122" s="155">
        <v>1264</v>
      </c>
      <c r="C122" s="156">
        <v>39659</v>
      </c>
      <c r="D122" s="155" t="s">
        <v>84</v>
      </c>
      <c r="E122" s="157"/>
      <c r="F122" s="155" t="s">
        <v>92</v>
      </c>
      <c r="G122" s="157"/>
      <c r="H122" s="158">
        <v>69.388970396969427</v>
      </c>
      <c r="I122" s="160"/>
    </row>
    <row r="123" spans="2:9" ht="18.75">
      <c r="B123" s="155">
        <v>1265</v>
      </c>
      <c r="C123" s="156">
        <v>39662</v>
      </c>
      <c r="D123" s="159" t="s">
        <v>85</v>
      </c>
      <c r="E123" s="157"/>
      <c r="F123" s="155" t="s">
        <v>93</v>
      </c>
      <c r="G123" s="157"/>
      <c r="H123" s="158">
        <v>318.66274816420395</v>
      </c>
      <c r="I123" s="160"/>
    </row>
    <row r="124" spans="2:9" ht="18.75">
      <c r="B124" s="155">
        <v>1266</v>
      </c>
      <c r="C124" s="156">
        <v>39665</v>
      </c>
      <c r="D124" s="155" t="s">
        <v>86</v>
      </c>
      <c r="E124" s="157"/>
      <c r="F124" s="155" t="s">
        <v>94</v>
      </c>
      <c r="G124" s="157"/>
      <c r="H124" s="158">
        <v>219.7737670586105</v>
      </c>
      <c r="I124" s="160"/>
    </row>
    <row r="125" spans="2:9" ht="18.75">
      <c r="B125" s="155">
        <v>1267</v>
      </c>
      <c r="C125" s="156">
        <v>39668</v>
      </c>
      <c r="D125" s="159" t="s">
        <v>87</v>
      </c>
      <c r="E125" s="157"/>
      <c r="F125" s="155" t="s">
        <v>95</v>
      </c>
      <c r="G125" s="157"/>
      <c r="H125" s="158">
        <v>19.105389306856566</v>
      </c>
      <c r="I125" s="160"/>
    </row>
    <row r="126" spans="2:9" ht="18.75">
      <c r="B126" s="155">
        <v>1268</v>
      </c>
      <c r="C126" s="156">
        <v>39671</v>
      </c>
      <c r="D126" s="155" t="s">
        <v>88</v>
      </c>
      <c r="E126" s="157"/>
      <c r="F126" s="159" t="s">
        <v>96</v>
      </c>
      <c r="G126" s="157"/>
      <c r="H126" s="158">
        <v>58.375642890925874</v>
      </c>
      <c r="I126" s="160"/>
    </row>
    <row r="127" spans="2:9" ht="18.75">
      <c r="B127" s="155">
        <v>1269</v>
      </c>
      <c r="C127" s="156">
        <v>39674</v>
      </c>
      <c r="D127" s="155" t="s">
        <v>81</v>
      </c>
      <c r="E127" s="157"/>
      <c r="F127" s="155" t="s">
        <v>89</v>
      </c>
      <c r="G127" s="157"/>
      <c r="H127" s="158">
        <v>137.81910072236647</v>
      </c>
      <c r="I127" s="160"/>
    </row>
    <row r="128" spans="2:9" ht="18.75">
      <c r="B128" s="155">
        <v>1270</v>
      </c>
      <c r="C128" s="156">
        <v>39677</v>
      </c>
      <c r="D128" s="155" t="s">
        <v>82</v>
      </c>
      <c r="E128" s="157"/>
      <c r="F128" s="155" t="s">
        <v>90</v>
      </c>
      <c r="G128" s="157"/>
      <c r="H128" s="158">
        <v>91.55279607389889</v>
      </c>
      <c r="I128" s="160"/>
    </row>
    <row r="129" spans="2:9" ht="18.75">
      <c r="B129" s="155">
        <v>1271</v>
      </c>
      <c r="C129" s="156">
        <v>39680</v>
      </c>
      <c r="D129" s="155" t="s">
        <v>83</v>
      </c>
      <c r="E129" s="157"/>
      <c r="F129" s="155" t="s">
        <v>91</v>
      </c>
      <c r="G129" s="157"/>
      <c r="H129" s="158">
        <v>99.653222931535453</v>
      </c>
      <c r="I129" s="160"/>
    </row>
    <row r="130" spans="2:9" ht="18.75">
      <c r="B130" s="155">
        <v>1272</v>
      </c>
      <c r="C130" s="156">
        <v>39683</v>
      </c>
      <c r="D130" s="155" t="s">
        <v>84</v>
      </c>
      <c r="E130" s="157"/>
      <c r="F130" s="155" t="s">
        <v>92</v>
      </c>
      <c r="G130" s="157"/>
      <c r="H130" s="158">
        <v>73.37222685743896</v>
      </c>
      <c r="I130" s="160"/>
    </row>
    <row r="131" spans="2:9" ht="18.75">
      <c r="B131" s="155">
        <v>1273</v>
      </c>
      <c r="C131" s="156">
        <v>39686</v>
      </c>
      <c r="D131" s="159" t="s">
        <v>85</v>
      </c>
      <c r="E131" s="157"/>
      <c r="F131" s="155" t="s">
        <v>93</v>
      </c>
      <c r="G131" s="157"/>
      <c r="H131" s="158">
        <v>329.49766595556173</v>
      </c>
      <c r="I131" s="160"/>
    </row>
    <row r="132" spans="2:9" ht="18.75">
      <c r="B132" s="155">
        <v>1274</v>
      </c>
      <c r="C132" s="156">
        <v>39689</v>
      </c>
      <c r="D132" s="155" t="s">
        <v>86</v>
      </c>
      <c r="E132" s="157"/>
      <c r="F132" s="155" t="s">
        <v>94</v>
      </c>
      <c r="G132" s="157"/>
      <c r="H132" s="158">
        <v>209.09732586617386</v>
      </c>
      <c r="I132" s="160"/>
    </row>
    <row r="133" spans="2:9" ht="18.75">
      <c r="B133" s="155">
        <v>1275</v>
      </c>
      <c r="C133" s="156">
        <v>39692</v>
      </c>
      <c r="D133" s="159" t="s">
        <v>87</v>
      </c>
      <c r="E133" s="157"/>
      <c r="F133" s="155" t="s">
        <v>95</v>
      </c>
      <c r="G133" s="157"/>
      <c r="H133" s="158">
        <v>18.005797075503896</v>
      </c>
      <c r="I133" s="160"/>
    </row>
    <row r="134" spans="2:9" ht="18.75">
      <c r="B134" s="155">
        <v>1276</v>
      </c>
      <c r="C134" s="156">
        <v>39695</v>
      </c>
      <c r="D134" s="155" t="s">
        <v>88</v>
      </c>
      <c r="E134" s="157"/>
      <c r="F134" s="159" t="s">
        <v>96</v>
      </c>
      <c r="G134" s="157"/>
      <c r="H134" s="158">
        <v>59.655744978051274</v>
      </c>
      <c r="I134" s="160"/>
    </row>
    <row r="135" spans="2:9" ht="18.75">
      <c r="B135" s="155">
        <v>1277</v>
      </c>
      <c r="C135" s="156">
        <v>39698</v>
      </c>
      <c r="D135" s="155" t="s">
        <v>81</v>
      </c>
      <c r="E135" s="157"/>
      <c r="F135" s="155" t="s">
        <v>89</v>
      </c>
      <c r="G135" s="157"/>
      <c r="H135" s="158">
        <v>133.10097392671588</v>
      </c>
      <c r="I135" s="160"/>
    </row>
    <row r="136" spans="2:9" ht="18.75">
      <c r="B136" s="155">
        <v>1278</v>
      </c>
      <c r="C136" s="156">
        <v>39701</v>
      </c>
      <c r="D136" s="155" t="s">
        <v>82</v>
      </c>
      <c r="E136" s="157"/>
      <c r="F136" s="155" t="s">
        <v>90</v>
      </c>
      <c r="G136" s="157"/>
      <c r="H136" s="158">
        <v>95.304388649236842</v>
      </c>
      <c r="I136" s="160"/>
    </row>
    <row r="137" spans="2:9" ht="18.75">
      <c r="B137" s="155">
        <v>1279</v>
      </c>
      <c r="C137" s="156">
        <v>39704</v>
      </c>
      <c r="D137" s="155" t="s">
        <v>83</v>
      </c>
      <c r="E137" s="157"/>
      <c r="F137" s="155" t="s">
        <v>91</v>
      </c>
      <c r="G137" s="157"/>
      <c r="H137" s="158">
        <v>102.8251134322241</v>
      </c>
      <c r="I137" s="160"/>
    </row>
    <row r="138" spans="2:9" ht="18.75">
      <c r="B138" s="155">
        <v>1280</v>
      </c>
      <c r="C138" s="156">
        <v>39707</v>
      </c>
      <c r="D138" s="155" t="s">
        <v>84</v>
      </c>
      <c r="E138" s="157"/>
      <c r="F138" s="155" t="s">
        <v>92</v>
      </c>
      <c r="G138" s="157"/>
      <c r="H138" s="158">
        <v>68.75185470924626</v>
      </c>
      <c r="I138" s="160"/>
    </row>
    <row r="139" spans="2:9" ht="18.75">
      <c r="B139" s="155">
        <v>1281</v>
      </c>
      <c r="C139" s="156">
        <v>39710</v>
      </c>
      <c r="D139" s="159" t="s">
        <v>85</v>
      </c>
      <c r="E139" s="157"/>
      <c r="F139" s="155" t="s">
        <v>93</v>
      </c>
      <c r="G139" s="157"/>
      <c r="H139" s="158">
        <v>323.39860603419118</v>
      </c>
      <c r="I139" s="160"/>
    </row>
    <row r="140" spans="2:9" ht="18.75">
      <c r="B140" s="155">
        <v>1282</v>
      </c>
      <c r="C140" s="156">
        <v>39713</v>
      </c>
      <c r="D140" s="155" t="s">
        <v>86</v>
      </c>
      <c r="E140" s="157"/>
      <c r="F140" s="155" t="s">
        <v>94</v>
      </c>
      <c r="G140" s="157"/>
      <c r="H140" s="158">
        <v>219.67816181803266</v>
      </c>
      <c r="I140" s="160"/>
    </row>
    <row r="141" spans="2:9" ht="18.75">
      <c r="B141" s="155">
        <v>1283</v>
      </c>
      <c r="C141" s="156">
        <v>39716</v>
      </c>
      <c r="D141" s="159" t="s">
        <v>87</v>
      </c>
      <c r="E141" s="157"/>
      <c r="F141" s="155" t="s">
        <v>95</v>
      </c>
      <c r="G141" s="157"/>
      <c r="H141" s="158">
        <v>19.083655563515471</v>
      </c>
      <c r="I141" s="160"/>
    </row>
    <row r="142" spans="2:9" ht="18.75">
      <c r="B142" s="155">
        <v>1284</v>
      </c>
      <c r="C142" s="156">
        <v>39719</v>
      </c>
      <c r="D142" s="155" t="s">
        <v>88</v>
      </c>
      <c r="E142" s="157"/>
      <c r="F142" s="159" t="s">
        <v>96</v>
      </c>
      <c r="G142" s="157"/>
      <c r="H142" s="158">
        <v>60.143699239240057</v>
      </c>
      <c r="I142" s="160"/>
    </row>
    <row r="143" spans="2:9" ht="18.75">
      <c r="B143" s="155">
        <v>1285</v>
      </c>
      <c r="C143" s="156">
        <v>39722</v>
      </c>
      <c r="D143" s="155" t="s">
        <v>81</v>
      </c>
      <c r="E143" s="157"/>
      <c r="F143" s="155" t="s">
        <v>89</v>
      </c>
      <c r="G143" s="157"/>
      <c r="H143" s="158">
        <v>135.24177277264602</v>
      </c>
      <c r="I143" s="160"/>
    </row>
    <row r="144" spans="2:9" ht="18.75">
      <c r="B144" s="155">
        <v>1286</v>
      </c>
      <c r="C144" s="156">
        <v>39725</v>
      </c>
      <c r="D144" s="155" t="s">
        <v>82</v>
      </c>
      <c r="E144" s="157"/>
      <c r="F144" s="155" t="s">
        <v>90</v>
      </c>
      <c r="G144" s="157"/>
      <c r="H144" s="158">
        <v>88.292095792944295</v>
      </c>
      <c r="I144" s="160"/>
    </row>
    <row r="145" spans="2:9" ht="18.75">
      <c r="B145" s="155">
        <v>1287</v>
      </c>
      <c r="C145" s="156">
        <v>39728</v>
      </c>
      <c r="D145" s="155" t="s">
        <v>83</v>
      </c>
      <c r="E145" s="157"/>
      <c r="F145" s="155" t="s">
        <v>91</v>
      </c>
      <c r="G145" s="157"/>
      <c r="H145" s="158">
        <v>104.54700234252954</v>
      </c>
      <c r="I145" s="160"/>
    </row>
    <row r="146" spans="2:9" ht="18.75">
      <c r="B146" s="155">
        <v>1288</v>
      </c>
      <c r="C146" s="156">
        <v>39731</v>
      </c>
      <c r="D146" s="155" t="s">
        <v>84</v>
      </c>
      <c r="E146" s="157"/>
      <c r="F146" s="155" t="s">
        <v>92</v>
      </c>
      <c r="G146" s="157"/>
      <c r="H146" s="158">
        <v>70.048250864555669</v>
      </c>
      <c r="I146" s="160"/>
    </row>
    <row r="147" spans="2:9" ht="18.75">
      <c r="B147" s="155">
        <v>1289</v>
      </c>
      <c r="C147" s="156">
        <v>39734</v>
      </c>
      <c r="D147" s="159" t="s">
        <v>85</v>
      </c>
      <c r="E147" s="157"/>
      <c r="F147" s="155" t="s">
        <v>93</v>
      </c>
      <c r="G147" s="157"/>
      <c r="H147" s="158">
        <v>322.89768072404411</v>
      </c>
      <c r="I147" s="160"/>
    </row>
    <row r="148" spans="2:9" ht="18.75">
      <c r="B148" s="155">
        <v>1290</v>
      </c>
      <c r="C148" s="156">
        <v>39737</v>
      </c>
      <c r="D148" s="155" t="s">
        <v>86</v>
      </c>
      <c r="E148" s="157"/>
      <c r="F148" s="155" t="s">
        <v>94</v>
      </c>
      <c r="G148" s="157"/>
      <c r="H148" s="158">
        <v>213.94016864617055</v>
      </c>
      <c r="I148" s="160"/>
    </row>
    <row r="149" spans="2:9" ht="18.75">
      <c r="B149" s="155">
        <v>1291</v>
      </c>
      <c r="C149" s="156">
        <v>39740</v>
      </c>
      <c r="D149" s="159" t="s">
        <v>87</v>
      </c>
      <c r="E149" s="157"/>
      <c r="F149" s="155" t="s">
        <v>95</v>
      </c>
      <c r="G149" s="157"/>
      <c r="H149" s="158">
        <v>18.961499328151653</v>
      </c>
      <c r="I149" s="160"/>
    </row>
    <row r="150" spans="2:9" ht="18.75">
      <c r="B150" s="155">
        <v>1292</v>
      </c>
      <c r="C150" s="156">
        <v>39743</v>
      </c>
      <c r="D150" s="155" t="s">
        <v>88</v>
      </c>
      <c r="E150" s="157"/>
      <c r="F150" s="159" t="s">
        <v>96</v>
      </c>
      <c r="G150" s="157"/>
      <c r="H150" s="158">
        <v>57.452626587275951</v>
      </c>
      <c r="I150" s="160"/>
    </row>
    <row r="151" spans="2:9" ht="18.75">
      <c r="B151" s="155">
        <v>1293</v>
      </c>
      <c r="C151" s="156">
        <v>39746</v>
      </c>
      <c r="D151" s="155" t="s">
        <v>81</v>
      </c>
      <c r="E151" s="157"/>
      <c r="F151" s="155" t="s">
        <v>89</v>
      </c>
      <c r="G151" s="157"/>
      <c r="H151" s="158">
        <v>135.20977179467533</v>
      </c>
      <c r="I151" s="160"/>
    </row>
    <row r="152" spans="2:9" ht="18.75">
      <c r="B152" s="155">
        <v>1294</v>
      </c>
      <c r="C152" s="156">
        <v>39749</v>
      </c>
      <c r="D152" s="155" t="s">
        <v>82</v>
      </c>
      <c r="E152" s="157"/>
      <c r="F152" s="155" t="s">
        <v>90</v>
      </c>
      <c r="G152" s="157"/>
      <c r="H152" s="158">
        <v>95.462306890874785</v>
      </c>
      <c r="I152" s="160"/>
    </row>
    <row r="153" spans="2:9" ht="18.75">
      <c r="B153" s="155">
        <v>1295</v>
      </c>
      <c r="C153" s="156">
        <v>39752</v>
      </c>
      <c r="D153" s="155" t="s">
        <v>83</v>
      </c>
      <c r="E153" s="157"/>
      <c r="F153" s="155" t="s">
        <v>91</v>
      </c>
      <c r="G153" s="157"/>
      <c r="H153" s="158">
        <v>108.85852499715789</v>
      </c>
      <c r="I153" s="160"/>
    </row>
    <row r="154" spans="2:9" ht="18.75">
      <c r="B154" s="155">
        <v>1296</v>
      </c>
      <c r="C154" s="156">
        <v>39755</v>
      </c>
      <c r="D154" s="155" t="s">
        <v>84</v>
      </c>
      <c r="E154" s="157"/>
      <c r="F154" s="155" t="s">
        <v>92</v>
      </c>
      <c r="G154" s="157"/>
      <c r="H154" s="158">
        <v>71.100575997292808</v>
      </c>
      <c r="I154" s="160"/>
    </row>
    <row r="155" spans="2:9" ht="18.75">
      <c r="B155" s="155">
        <v>1297</v>
      </c>
      <c r="C155" s="156">
        <v>39758</v>
      </c>
      <c r="D155" s="159" t="s">
        <v>85</v>
      </c>
      <c r="E155" s="157"/>
      <c r="F155" s="155" t="s">
        <v>93</v>
      </c>
      <c r="G155" s="157"/>
      <c r="H155" s="158">
        <v>308.59584839242473</v>
      </c>
      <c r="I155" s="160"/>
    </row>
    <row r="156" spans="2:9" ht="18.75">
      <c r="B156" s="155">
        <v>1298</v>
      </c>
      <c r="C156" s="156">
        <v>39761</v>
      </c>
      <c r="D156" s="155" t="s">
        <v>86</v>
      </c>
      <c r="E156" s="157"/>
      <c r="F156" s="155" t="s">
        <v>94</v>
      </c>
      <c r="G156" s="157"/>
      <c r="H156" s="158">
        <v>209.21353098595273</v>
      </c>
      <c r="I156" s="160"/>
    </row>
    <row r="157" spans="2:9" ht="18.75">
      <c r="B157" s="155">
        <v>1299</v>
      </c>
      <c r="C157" s="156">
        <v>39764</v>
      </c>
      <c r="D157" s="159" t="s">
        <v>87</v>
      </c>
      <c r="E157" s="157"/>
      <c r="F157" s="155" t="s">
        <v>95</v>
      </c>
      <c r="G157" s="157"/>
      <c r="H157" s="158">
        <v>18.649459946095721</v>
      </c>
      <c r="I157" s="160"/>
    </row>
    <row r="158" spans="2:9" ht="18.75">
      <c r="B158" s="155">
        <v>1300</v>
      </c>
      <c r="C158" s="156">
        <v>39767</v>
      </c>
      <c r="D158" s="155" t="s">
        <v>88</v>
      </c>
      <c r="E158" s="157"/>
      <c r="F158" s="159" t="s">
        <v>96</v>
      </c>
      <c r="G158" s="157"/>
      <c r="H158" s="158">
        <v>59.381493995980748</v>
      </c>
      <c r="I158" s="160"/>
    </row>
    <row r="159" spans="2:9" ht="18.75">
      <c r="B159" s="155">
        <v>1301</v>
      </c>
      <c r="C159" s="156">
        <v>39770</v>
      </c>
      <c r="D159" s="155" t="s">
        <v>81</v>
      </c>
      <c r="E159" s="157"/>
      <c r="F159" s="155" t="s">
        <v>89</v>
      </c>
      <c r="G159" s="157"/>
      <c r="H159" s="158">
        <v>135.73168996422541</v>
      </c>
      <c r="I159" s="160"/>
    </row>
    <row r="160" spans="2:9" ht="18.75">
      <c r="B160" s="155">
        <v>1302</v>
      </c>
      <c r="C160" s="156">
        <v>39773</v>
      </c>
      <c r="D160" s="155" t="s">
        <v>82</v>
      </c>
      <c r="E160" s="157"/>
      <c r="F160" s="155" t="s">
        <v>90</v>
      </c>
      <c r="G160" s="157"/>
      <c r="H160" s="158">
        <v>88.463844699743134</v>
      </c>
      <c r="I160" s="160"/>
    </row>
    <row r="161" spans="2:9" ht="18.75">
      <c r="B161" s="155">
        <v>1303</v>
      </c>
      <c r="C161" s="156">
        <v>39776</v>
      </c>
      <c r="D161" s="155" t="s">
        <v>83</v>
      </c>
      <c r="E161" s="157"/>
      <c r="F161" s="155" t="s">
        <v>91</v>
      </c>
      <c r="G161" s="157"/>
      <c r="H161" s="158">
        <v>101.04443971114969</v>
      </c>
      <c r="I161" s="160"/>
    </row>
    <row r="162" spans="2:9" ht="18.75">
      <c r="B162" s="155">
        <v>1304</v>
      </c>
      <c r="C162" s="156">
        <v>39779</v>
      </c>
      <c r="D162" s="155" t="s">
        <v>84</v>
      </c>
      <c r="E162" s="157"/>
      <c r="F162" s="155" t="s">
        <v>92</v>
      </c>
      <c r="G162" s="157"/>
      <c r="H162" s="158">
        <v>70.17668239581181</v>
      </c>
      <c r="I162" s="160"/>
    </row>
    <row r="163" spans="2:9" ht="18.75">
      <c r="B163" s="155">
        <v>1305</v>
      </c>
      <c r="C163" s="156">
        <v>39782</v>
      </c>
      <c r="D163" s="159" t="s">
        <v>85</v>
      </c>
      <c r="E163" s="157"/>
      <c r="F163" s="155" t="s">
        <v>93</v>
      </c>
      <c r="G163" s="157"/>
      <c r="H163" s="158">
        <v>310.67666514677927</v>
      </c>
      <c r="I163" s="160"/>
    </row>
    <row r="164" spans="2:9" ht="18.75">
      <c r="B164" s="155">
        <v>1306</v>
      </c>
      <c r="C164" s="156">
        <v>39785</v>
      </c>
      <c r="D164" s="155" t="s">
        <v>86</v>
      </c>
      <c r="E164" s="157"/>
      <c r="F164" s="155" t="s">
        <v>94</v>
      </c>
      <c r="G164" s="157"/>
      <c r="H164" s="158">
        <v>214.36036070399157</v>
      </c>
      <c r="I164" s="160"/>
    </row>
    <row r="165" spans="2:9" ht="18.75">
      <c r="B165" s="155">
        <v>1307</v>
      </c>
      <c r="C165" s="156">
        <v>39788</v>
      </c>
      <c r="D165" s="159" t="s">
        <v>87</v>
      </c>
      <c r="E165" s="157"/>
      <c r="F165" s="155" t="s">
        <v>95</v>
      </c>
      <c r="G165" s="157"/>
      <c r="H165" s="158">
        <v>19.657804812160087</v>
      </c>
      <c r="I165" s="160"/>
    </row>
    <row r="166" spans="2:9" ht="18.75">
      <c r="B166" s="155">
        <v>1308</v>
      </c>
      <c r="C166" s="156">
        <v>39791</v>
      </c>
      <c r="D166" s="155" t="s">
        <v>88</v>
      </c>
      <c r="E166" s="157"/>
      <c r="F166" s="159" t="s">
        <v>96</v>
      </c>
      <c r="G166" s="157"/>
      <c r="H166" s="158">
        <v>57.256918086455897</v>
      </c>
      <c r="I166" s="160"/>
    </row>
    <row r="167" spans="2:9" ht="18.75">
      <c r="B167" s="155">
        <v>1309</v>
      </c>
      <c r="C167" s="156">
        <v>39794</v>
      </c>
      <c r="D167" s="155" t="s">
        <v>81</v>
      </c>
      <c r="E167" s="157"/>
      <c r="F167" s="155" t="s">
        <v>89</v>
      </c>
      <c r="G167" s="157"/>
      <c r="H167" s="158">
        <v>131.15663374727859</v>
      </c>
      <c r="I167" s="160"/>
    </row>
    <row r="168" spans="2:9" ht="18.75">
      <c r="B168" s="155">
        <v>1310</v>
      </c>
      <c r="C168" s="156">
        <v>39797</v>
      </c>
      <c r="D168" s="155" t="s">
        <v>82</v>
      </c>
      <c r="E168" s="157"/>
      <c r="F168" s="155" t="s">
        <v>90</v>
      </c>
      <c r="G168" s="157"/>
      <c r="H168" s="158">
        <v>90.704065481325856</v>
      </c>
      <c r="I168" s="160"/>
    </row>
    <row r="169" spans="2:9" ht="18.75">
      <c r="B169" s="155">
        <v>1311</v>
      </c>
      <c r="C169" s="156">
        <v>39800</v>
      </c>
      <c r="D169" s="155" t="s">
        <v>83</v>
      </c>
      <c r="E169" s="157"/>
      <c r="F169" s="155" t="s">
        <v>91</v>
      </c>
      <c r="G169" s="157"/>
      <c r="H169" s="158">
        <v>106.32374268807986</v>
      </c>
      <c r="I169" s="160"/>
    </row>
    <row r="170" spans="2:9" ht="18.75">
      <c r="B170" s="155">
        <v>1312</v>
      </c>
      <c r="C170" s="156">
        <v>39803</v>
      </c>
      <c r="D170" s="155" t="s">
        <v>84</v>
      </c>
      <c r="E170" s="157"/>
      <c r="F170" s="155" t="s">
        <v>92</v>
      </c>
      <c r="G170" s="157"/>
      <c r="H170" s="158">
        <v>68.173920714352121</v>
      </c>
      <c r="I170" s="160"/>
    </row>
    <row r="171" spans="2:9" ht="18.75">
      <c r="B171" s="155">
        <v>1313</v>
      </c>
      <c r="C171" s="156">
        <v>39806</v>
      </c>
      <c r="D171" s="159" t="s">
        <v>85</v>
      </c>
      <c r="E171" s="157"/>
      <c r="F171" s="155" t="s">
        <v>93</v>
      </c>
      <c r="G171" s="157"/>
      <c r="H171" s="158">
        <v>304.98565338572274</v>
      </c>
      <c r="I171" s="160"/>
    </row>
    <row r="172" spans="2:9" ht="18.75">
      <c r="B172" s="155">
        <v>1314</v>
      </c>
      <c r="C172" s="156">
        <v>39809</v>
      </c>
      <c r="D172" s="155" t="s">
        <v>86</v>
      </c>
      <c r="E172" s="157"/>
      <c r="F172" s="155" t="s">
        <v>94</v>
      </c>
      <c r="G172" s="157"/>
      <c r="H172" s="158">
        <v>213.47858113072061</v>
      </c>
      <c r="I172" s="160"/>
    </row>
    <row r="173" spans="2:9" ht="18.75">
      <c r="B173" s="155">
        <v>1315</v>
      </c>
      <c r="C173" s="156">
        <v>39812</v>
      </c>
      <c r="D173" s="159" t="s">
        <v>87</v>
      </c>
      <c r="E173" s="157"/>
      <c r="F173" s="155" t="s">
        <v>95</v>
      </c>
      <c r="G173" s="157"/>
      <c r="H173" s="158">
        <v>18.289652272435763</v>
      </c>
      <c r="I173" s="160"/>
    </row>
    <row r="174" spans="2:9" ht="18.75">
      <c r="B174" s="155">
        <v>1316</v>
      </c>
      <c r="C174" s="156">
        <v>39815</v>
      </c>
      <c r="D174" s="155" t="s">
        <v>88</v>
      </c>
      <c r="E174" s="157"/>
      <c r="F174" s="159" t="s">
        <v>96</v>
      </c>
      <c r="G174" s="157"/>
      <c r="H174" s="158">
        <v>61.251561002886859</v>
      </c>
      <c r="I174" s="160"/>
    </row>
    <row r="175" spans="2:9" ht="18.75">
      <c r="B175" s="155">
        <v>1317</v>
      </c>
      <c r="C175" s="156">
        <v>39818</v>
      </c>
      <c r="D175" s="155" t="s">
        <v>81</v>
      </c>
      <c r="E175" s="157"/>
      <c r="F175" s="155" t="s">
        <v>89</v>
      </c>
      <c r="G175" s="157"/>
      <c r="H175" s="158">
        <v>129.92116957269025</v>
      </c>
      <c r="I175" s="160"/>
    </row>
    <row r="176" spans="2:9" ht="18.75">
      <c r="B176" s="155">
        <v>1318</v>
      </c>
      <c r="C176" s="156">
        <v>39821</v>
      </c>
      <c r="D176" s="155" t="s">
        <v>82</v>
      </c>
      <c r="E176" s="157"/>
      <c r="F176" s="155" t="s">
        <v>90</v>
      </c>
      <c r="G176" s="157"/>
      <c r="H176" s="158">
        <v>94.473112235070431</v>
      </c>
      <c r="I176" s="160"/>
    </row>
    <row r="177" spans="2:9" ht="18.75">
      <c r="B177" s="155">
        <v>1319</v>
      </c>
      <c r="C177" s="156">
        <v>39824</v>
      </c>
      <c r="D177" s="155" t="s">
        <v>83</v>
      </c>
      <c r="E177" s="157"/>
      <c r="F177" s="155" t="s">
        <v>91</v>
      </c>
      <c r="G177" s="157"/>
      <c r="H177" s="158">
        <v>103.42420566478501</v>
      </c>
      <c r="I177" s="160"/>
    </row>
    <row r="178" spans="2:9" ht="18.75">
      <c r="B178" s="155">
        <v>1320</v>
      </c>
      <c r="C178" s="156">
        <v>39827</v>
      </c>
      <c r="D178" s="155" t="s">
        <v>84</v>
      </c>
      <c r="E178" s="157"/>
      <c r="F178" s="155" t="s">
        <v>92</v>
      </c>
      <c r="G178" s="157"/>
      <c r="H178" s="158">
        <v>74.226572184698142</v>
      </c>
      <c r="I178" s="160"/>
    </row>
    <row r="179" spans="2:9" ht="18.75">
      <c r="B179" s="155">
        <v>1321</v>
      </c>
      <c r="C179" s="156">
        <v>39830</v>
      </c>
      <c r="D179" s="159" t="s">
        <v>85</v>
      </c>
      <c r="E179" s="157"/>
      <c r="F179" s="155" t="s">
        <v>93</v>
      </c>
      <c r="G179" s="157"/>
      <c r="H179" s="158">
        <v>312.71079918306867</v>
      </c>
      <c r="I179" s="160"/>
    </row>
    <row r="180" spans="2:9" ht="18.75">
      <c r="B180" s="155">
        <v>1322</v>
      </c>
      <c r="C180" s="156">
        <v>39833</v>
      </c>
      <c r="D180" s="155" t="s">
        <v>86</v>
      </c>
      <c r="E180" s="157"/>
      <c r="F180" s="155" t="s">
        <v>94</v>
      </c>
      <c r="G180" s="157"/>
      <c r="H180" s="158">
        <v>209.81130093369754</v>
      </c>
      <c r="I180" s="160"/>
    </row>
    <row r="181" spans="2:9" ht="18.75">
      <c r="B181" s="155">
        <v>1323</v>
      </c>
      <c r="C181" s="156">
        <v>39836</v>
      </c>
      <c r="D181" s="159" t="s">
        <v>87</v>
      </c>
      <c r="E181" s="157"/>
      <c r="F181" s="155" t="s">
        <v>95</v>
      </c>
      <c r="G181" s="157"/>
      <c r="H181" s="158">
        <v>18.043378427803365</v>
      </c>
      <c r="I181" s="160"/>
    </row>
    <row r="182" spans="2:9" ht="18.75">
      <c r="B182" s="155">
        <v>1324</v>
      </c>
      <c r="C182" s="156">
        <v>39839</v>
      </c>
      <c r="D182" s="155" t="s">
        <v>88</v>
      </c>
      <c r="E182" s="157"/>
      <c r="F182" s="159" t="s">
        <v>96</v>
      </c>
      <c r="G182" s="157"/>
      <c r="H182" s="158">
        <v>56.176436674240989</v>
      </c>
      <c r="I182" s="160"/>
    </row>
    <row r="183" spans="2:9" ht="18.75">
      <c r="B183" s="155">
        <v>1325</v>
      </c>
      <c r="C183" s="156">
        <v>39842</v>
      </c>
      <c r="D183" s="155" t="s">
        <v>81</v>
      </c>
      <c r="E183" s="157"/>
      <c r="F183" s="155" t="s">
        <v>89</v>
      </c>
      <c r="G183" s="157"/>
      <c r="H183" s="158">
        <v>133.31020873623066</v>
      </c>
      <c r="I183" s="160"/>
    </row>
    <row r="184" spans="2:9" ht="18.75">
      <c r="B184" s="155">
        <v>1326</v>
      </c>
      <c r="C184" s="156">
        <v>39845</v>
      </c>
      <c r="D184" s="155" t="s">
        <v>82</v>
      </c>
      <c r="E184" s="157"/>
      <c r="F184" s="155" t="s">
        <v>90</v>
      </c>
      <c r="G184" s="157"/>
      <c r="H184" s="158">
        <v>89.607953122817861</v>
      </c>
      <c r="I184" s="160"/>
    </row>
    <row r="185" spans="2:9" ht="18.75">
      <c r="B185" s="155">
        <v>1327</v>
      </c>
      <c r="C185" s="156">
        <v>39848</v>
      </c>
      <c r="D185" s="155" t="s">
        <v>83</v>
      </c>
      <c r="E185" s="157"/>
      <c r="F185" s="155" t="s">
        <v>91</v>
      </c>
      <c r="G185" s="157"/>
      <c r="H185" s="158">
        <v>107.92210670500947</v>
      </c>
      <c r="I185" s="160"/>
    </row>
    <row r="186" spans="2:9" ht="18.75">
      <c r="B186" s="155">
        <v>1328</v>
      </c>
      <c r="C186" s="156">
        <v>39851</v>
      </c>
      <c r="D186" s="155" t="s">
        <v>84</v>
      </c>
      <c r="E186" s="157"/>
      <c r="F186" s="155" t="s">
        <v>92</v>
      </c>
      <c r="G186" s="157"/>
      <c r="H186" s="158">
        <v>69.310401873218609</v>
      </c>
      <c r="I186" s="160"/>
    </row>
    <row r="187" spans="2:9" ht="18.75">
      <c r="B187" s="155">
        <v>1329</v>
      </c>
      <c r="C187" s="156">
        <v>39854</v>
      </c>
      <c r="D187" s="159" t="s">
        <v>85</v>
      </c>
      <c r="E187" s="157"/>
      <c r="F187" s="155" t="s">
        <v>93</v>
      </c>
      <c r="G187" s="157"/>
      <c r="H187" s="158">
        <v>325.40936712215898</v>
      </c>
      <c r="I187" s="160"/>
    </row>
    <row r="188" spans="2:9" ht="18.75">
      <c r="B188" s="155">
        <v>1330</v>
      </c>
      <c r="C188" s="156">
        <v>39857</v>
      </c>
      <c r="D188" s="155" t="s">
        <v>86</v>
      </c>
      <c r="E188" s="157"/>
      <c r="F188" s="155" t="s">
        <v>94</v>
      </c>
      <c r="G188" s="157"/>
      <c r="H188" s="158">
        <v>208.89481063070184</v>
      </c>
      <c r="I188" s="160"/>
    </row>
    <row r="189" spans="2:9" ht="18.75">
      <c r="B189" s="155">
        <v>1331</v>
      </c>
      <c r="C189" s="156">
        <v>39860</v>
      </c>
      <c r="D189" s="159" t="s">
        <v>87</v>
      </c>
      <c r="E189" s="157"/>
      <c r="F189" s="155" t="s">
        <v>95</v>
      </c>
      <c r="G189" s="157"/>
      <c r="H189" s="158">
        <v>19.21633579461886</v>
      </c>
      <c r="I189" s="160"/>
    </row>
    <row r="190" spans="2:9" ht="18.75">
      <c r="B190" s="155">
        <v>1332</v>
      </c>
      <c r="C190" s="156">
        <v>39863</v>
      </c>
      <c r="D190" s="155" t="s">
        <v>88</v>
      </c>
      <c r="E190" s="157"/>
      <c r="F190" s="159" t="s">
        <v>96</v>
      </c>
      <c r="G190" s="157"/>
      <c r="H190" s="158">
        <v>58.378544888373355</v>
      </c>
      <c r="I190" s="160"/>
    </row>
    <row r="191" spans="2:9" ht="18.75">
      <c r="B191" s="155">
        <v>1333</v>
      </c>
      <c r="C191" s="156">
        <v>39866</v>
      </c>
      <c r="D191" s="155" t="s">
        <v>81</v>
      </c>
      <c r="E191" s="157"/>
      <c r="F191" s="155" t="s">
        <v>89</v>
      </c>
      <c r="G191" s="157"/>
      <c r="H191" s="158">
        <v>128.91146653268925</v>
      </c>
      <c r="I191" s="160"/>
    </row>
    <row r="192" spans="2:9" ht="18.75">
      <c r="B192" s="155">
        <v>1334</v>
      </c>
      <c r="C192" s="156">
        <v>39869</v>
      </c>
      <c r="D192" s="155" t="s">
        <v>82</v>
      </c>
      <c r="E192" s="157"/>
      <c r="F192" s="155" t="s">
        <v>90</v>
      </c>
      <c r="G192" s="157"/>
      <c r="H192" s="158">
        <v>88.082540008061542</v>
      </c>
      <c r="I192" s="160"/>
    </row>
    <row r="193" spans="2:9" ht="18.75">
      <c r="B193" s="155">
        <v>1335</v>
      </c>
      <c r="C193" s="156">
        <v>39872</v>
      </c>
      <c r="D193" s="155" t="s">
        <v>83</v>
      </c>
      <c r="E193" s="157"/>
      <c r="F193" s="155" t="s">
        <v>91</v>
      </c>
      <c r="G193" s="157"/>
      <c r="H193" s="158">
        <v>107.95089287378615</v>
      </c>
      <c r="I193" s="160"/>
    </row>
    <row r="194" spans="2:9" ht="18.75">
      <c r="B194" s="155">
        <v>1336</v>
      </c>
      <c r="C194" s="156">
        <v>39875</v>
      </c>
      <c r="D194" s="155" t="s">
        <v>84</v>
      </c>
      <c r="E194" s="157"/>
      <c r="F194" s="155" t="s">
        <v>92</v>
      </c>
      <c r="G194" s="157"/>
      <c r="H194" s="158">
        <v>69.186972989327344</v>
      </c>
      <c r="I194" s="160"/>
    </row>
    <row r="195" spans="2:9" ht="18.75">
      <c r="B195" s="155">
        <v>1337</v>
      </c>
      <c r="C195" s="156">
        <v>39878</v>
      </c>
      <c r="D195" s="159" t="s">
        <v>85</v>
      </c>
      <c r="E195" s="157"/>
      <c r="F195" s="155" t="s">
        <v>93</v>
      </c>
      <c r="G195" s="157"/>
      <c r="H195" s="158">
        <v>306.09689986136561</v>
      </c>
      <c r="I195" s="160"/>
    </row>
    <row r="196" spans="2:9" ht="18.75">
      <c r="B196" s="155">
        <v>1338</v>
      </c>
      <c r="C196" s="156">
        <v>39881</v>
      </c>
      <c r="D196" s="155" t="s">
        <v>86</v>
      </c>
      <c r="E196" s="157"/>
      <c r="F196" s="155" t="s">
        <v>94</v>
      </c>
      <c r="G196" s="157"/>
      <c r="H196" s="158">
        <v>205.61004566441699</v>
      </c>
      <c r="I196" s="160"/>
    </row>
    <row r="197" spans="2:9" ht="18.75">
      <c r="B197" s="155">
        <v>1339</v>
      </c>
      <c r="C197" s="156">
        <v>39884</v>
      </c>
      <c r="D197" s="159" t="s">
        <v>87</v>
      </c>
      <c r="E197" s="157"/>
      <c r="F197" s="155" t="s">
        <v>95</v>
      </c>
      <c r="G197" s="157"/>
      <c r="H197" s="158">
        <v>19.630721934971586</v>
      </c>
      <c r="I197" s="160"/>
    </row>
    <row r="198" spans="2:9" ht="18.75">
      <c r="B198" s="155">
        <v>1340</v>
      </c>
      <c r="C198" s="156">
        <v>39887</v>
      </c>
      <c r="D198" s="155" t="s">
        <v>88</v>
      </c>
      <c r="E198" s="157"/>
      <c r="F198" s="159" t="s">
        <v>96</v>
      </c>
      <c r="G198" s="157"/>
      <c r="H198" s="158">
        <v>57.625695715158201</v>
      </c>
      <c r="I198" s="160"/>
    </row>
    <row r="199" spans="2:9" ht="18.75">
      <c r="B199" s="155">
        <v>1341</v>
      </c>
      <c r="C199" s="156">
        <v>39890</v>
      </c>
      <c r="D199" s="155" t="s">
        <v>81</v>
      </c>
      <c r="E199" s="157"/>
      <c r="F199" s="155" t="s">
        <v>89</v>
      </c>
      <c r="G199" s="157"/>
      <c r="H199" s="158">
        <v>135.67834619585435</v>
      </c>
      <c r="I199" s="160"/>
    </row>
    <row r="200" spans="2:9" ht="18.75">
      <c r="B200" s="155">
        <v>1342</v>
      </c>
      <c r="C200" s="156">
        <v>39893</v>
      </c>
      <c r="D200" s="155" t="s">
        <v>82</v>
      </c>
      <c r="E200" s="157"/>
      <c r="F200" s="155" t="s">
        <v>90</v>
      </c>
      <c r="G200" s="157"/>
      <c r="H200" s="158">
        <v>91.548183795073356</v>
      </c>
      <c r="I200" s="160"/>
    </row>
    <row r="201" spans="2:9" ht="18.75">
      <c r="B201" s="155">
        <v>1343</v>
      </c>
      <c r="C201" s="156">
        <v>39896</v>
      </c>
      <c r="D201" s="155" t="s">
        <v>83</v>
      </c>
      <c r="E201" s="157"/>
      <c r="F201" s="155" t="s">
        <v>91</v>
      </c>
      <c r="G201" s="157"/>
      <c r="H201" s="158">
        <v>101.42502701052132</v>
      </c>
      <c r="I201" s="160"/>
    </row>
    <row r="202" spans="2:9" ht="18.75">
      <c r="B202" s="155">
        <v>1344</v>
      </c>
      <c r="C202" s="156">
        <v>39899</v>
      </c>
      <c r="D202" s="155" t="s">
        <v>84</v>
      </c>
      <c r="E202" s="157"/>
      <c r="F202" s="155" t="s">
        <v>92</v>
      </c>
      <c r="G202" s="157"/>
      <c r="H202" s="158">
        <v>72.976774782000533</v>
      </c>
      <c r="I202" s="160"/>
    </row>
    <row r="203" spans="2:9" ht="18.75">
      <c r="B203" s="155">
        <v>1345</v>
      </c>
      <c r="C203" s="156">
        <v>39902</v>
      </c>
      <c r="D203" s="159" t="s">
        <v>85</v>
      </c>
      <c r="E203" s="157"/>
      <c r="F203" s="155" t="s">
        <v>93</v>
      </c>
      <c r="G203" s="157"/>
      <c r="H203" s="158">
        <v>314.11684014371065</v>
      </c>
      <c r="I203" s="160"/>
    </row>
    <row r="204" spans="2:9" ht="18.75">
      <c r="B204" s="155">
        <v>1346</v>
      </c>
      <c r="C204" s="156">
        <v>39905</v>
      </c>
      <c r="D204" s="155" t="s">
        <v>86</v>
      </c>
      <c r="E204" s="157"/>
      <c r="F204" s="155" t="s">
        <v>94</v>
      </c>
      <c r="G204" s="157"/>
      <c r="H204" s="158">
        <v>210.99227281311494</v>
      </c>
      <c r="I204" s="160"/>
    </row>
    <row r="205" spans="2:9" ht="18.75">
      <c r="B205" s="155">
        <v>1347</v>
      </c>
      <c r="C205" s="156">
        <v>39908</v>
      </c>
      <c r="D205" s="159" t="s">
        <v>87</v>
      </c>
      <c r="E205" s="157"/>
      <c r="F205" s="155" t="s">
        <v>95</v>
      </c>
      <c r="G205" s="157"/>
      <c r="H205" s="158">
        <v>19.299809346406736</v>
      </c>
      <c r="I205" s="160"/>
    </row>
    <row r="206" spans="2:9" ht="18.75">
      <c r="B206" s="155">
        <v>1348</v>
      </c>
      <c r="C206" s="156">
        <v>39911</v>
      </c>
      <c r="D206" s="155" t="s">
        <v>88</v>
      </c>
      <c r="E206" s="157"/>
      <c r="F206" s="159" t="s">
        <v>96</v>
      </c>
      <c r="G206" s="157"/>
      <c r="H206" s="158">
        <v>58.40417049380487</v>
      </c>
      <c r="I206" s="160"/>
    </row>
    <row r="207" spans="2:9" ht="18.75">
      <c r="B207" s="155">
        <v>1349</v>
      </c>
      <c r="C207" s="156">
        <v>39914</v>
      </c>
      <c r="D207" s="155" t="s">
        <v>81</v>
      </c>
      <c r="E207" s="157"/>
      <c r="F207" s="155" t="s">
        <v>89</v>
      </c>
      <c r="G207" s="157"/>
      <c r="H207" s="158">
        <v>129.69123922317024</v>
      </c>
      <c r="I207" s="160"/>
    </row>
    <row r="208" spans="2:9" ht="18.75">
      <c r="B208" s="155">
        <v>1350</v>
      </c>
      <c r="C208" s="156">
        <v>39917</v>
      </c>
      <c r="D208" s="155" t="s">
        <v>82</v>
      </c>
      <c r="E208" s="157"/>
      <c r="F208" s="155" t="s">
        <v>90</v>
      </c>
      <c r="G208" s="157"/>
      <c r="H208" s="158">
        <v>90.148829121418572</v>
      </c>
      <c r="I208" s="160"/>
    </row>
    <row r="209" spans="2:9" ht="18.75">
      <c r="B209" s="155">
        <v>1351</v>
      </c>
      <c r="C209" s="156">
        <v>39920</v>
      </c>
      <c r="D209" s="155" t="s">
        <v>83</v>
      </c>
      <c r="E209" s="157"/>
      <c r="F209" s="155" t="s">
        <v>91</v>
      </c>
      <c r="G209" s="157"/>
      <c r="H209" s="158">
        <v>99.999011998412698</v>
      </c>
      <c r="I209" s="160"/>
    </row>
    <row r="210" spans="2:9" ht="18.75">
      <c r="B210" s="155">
        <v>1352</v>
      </c>
      <c r="C210" s="156">
        <v>39923</v>
      </c>
      <c r="D210" s="155" t="s">
        <v>84</v>
      </c>
      <c r="E210" s="157"/>
      <c r="F210" s="155" t="s">
        <v>92</v>
      </c>
      <c r="G210" s="157"/>
      <c r="H210" s="158">
        <v>69.766531118730214</v>
      </c>
      <c r="I210" s="160"/>
    </row>
    <row r="211" spans="2:9" ht="18.75">
      <c r="B211" s="155">
        <v>1353</v>
      </c>
      <c r="C211" s="156">
        <v>39926</v>
      </c>
      <c r="D211" s="159" t="s">
        <v>85</v>
      </c>
      <c r="E211" s="157"/>
      <c r="F211" s="155" t="s">
        <v>93</v>
      </c>
      <c r="G211" s="157"/>
      <c r="H211" s="158">
        <v>309.54753268822077</v>
      </c>
      <c r="I211" s="160"/>
    </row>
    <row r="212" spans="2:9" ht="18.75">
      <c r="B212" s="155">
        <v>1354</v>
      </c>
      <c r="C212" s="156">
        <v>39929</v>
      </c>
      <c r="D212" s="155" t="s">
        <v>86</v>
      </c>
      <c r="E212" s="157"/>
      <c r="F212" s="155" t="s">
        <v>94</v>
      </c>
      <c r="G212" s="157"/>
      <c r="H212" s="158">
        <v>203.77404677057731</v>
      </c>
      <c r="I212" s="160"/>
    </row>
    <row r="213" spans="2:9" ht="18.75">
      <c r="B213" s="155">
        <v>1355</v>
      </c>
      <c r="C213" s="156">
        <v>39932</v>
      </c>
      <c r="D213" s="159" t="s">
        <v>87</v>
      </c>
      <c r="E213" s="157"/>
      <c r="F213" s="155" t="s">
        <v>95</v>
      </c>
      <c r="G213" s="157"/>
      <c r="H213" s="158">
        <v>18.152984016316619</v>
      </c>
      <c r="I213" s="160"/>
    </row>
    <row r="214" spans="2:9" ht="18.75">
      <c r="B214" s="155">
        <v>1356</v>
      </c>
      <c r="C214" s="156">
        <v>39935</v>
      </c>
      <c r="D214" s="155" t="s">
        <v>88</v>
      </c>
      <c r="E214" s="157"/>
      <c r="F214" s="159" t="s">
        <v>96</v>
      </c>
      <c r="G214" s="157"/>
      <c r="H214" s="158">
        <v>57.303958986066718</v>
      </c>
      <c r="I214" s="160"/>
    </row>
    <row r="215" spans="2:9" ht="18.75">
      <c r="B215" s="155">
        <v>1357</v>
      </c>
      <c r="C215" s="156">
        <v>39938</v>
      </c>
      <c r="D215" s="155" t="s">
        <v>81</v>
      </c>
      <c r="E215" s="157"/>
      <c r="F215" s="155" t="s">
        <v>89</v>
      </c>
      <c r="G215" s="157"/>
      <c r="H215" s="158">
        <v>130.15179854469906</v>
      </c>
      <c r="I215" s="160"/>
    </row>
    <row r="216" spans="2:9" ht="18.75">
      <c r="B216" s="155">
        <v>1358</v>
      </c>
      <c r="C216" s="156">
        <v>39941</v>
      </c>
      <c r="D216" s="155" t="s">
        <v>82</v>
      </c>
      <c r="E216" s="157"/>
      <c r="F216" s="155" t="s">
        <v>90</v>
      </c>
      <c r="G216" s="157"/>
      <c r="H216" s="158">
        <v>92.389126756913939</v>
      </c>
      <c r="I216" s="160"/>
    </row>
    <row r="217" spans="2:9" ht="18.75">
      <c r="B217" s="155">
        <v>1359</v>
      </c>
      <c r="C217" s="156">
        <v>39944</v>
      </c>
      <c r="D217" s="155" t="s">
        <v>83</v>
      </c>
      <c r="E217" s="157"/>
      <c r="F217" s="155" t="s">
        <v>91</v>
      </c>
      <c r="G217" s="157"/>
      <c r="H217" s="158">
        <v>105.45221411822389</v>
      </c>
      <c r="I217" s="160"/>
    </row>
    <row r="218" spans="2:9" ht="18.75">
      <c r="B218" s="155">
        <v>1360</v>
      </c>
      <c r="C218" s="156">
        <v>39947</v>
      </c>
      <c r="D218" s="155" t="s">
        <v>84</v>
      </c>
      <c r="E218" s="157"/>
      <c r="F218" s="155" t="s">
        <v>92</v>
      </c>
      <c r="G218" s="157"/>
      <c r="H218" s="158">
        <v>71.519017500304074</v>
      </c>
      <c r="I218" s="160"/>
    </row>
    <row r="219" spans="2:9" ht="18.75">
      <c r="B219" s="155">
        <v>1361</v>
      </c>
      <c r="C219" s="156">
        <v>39950</v>
      </c>
      <c r="D219" s="159" t="s">
        <v>85</v>
      </c>
      <c r="E219" s="157"/>
      <c r="F219" s="155" t="s">
        <v>93</v>
      </c>
      <c r="G219" s="157"/>
      <c r="H219" s="158">
        <v>321.86081354801581</v>
      </c>
      <c r="I219" s="160"/>
    </row>
    <row r="220" spans="2:9" ht="18.75">
      <c r="B220" s="155">
        <v>1362</v>
      </c>
      <c r="C220" s="156">
        <v>39953</v>
      </c>
      <c r="D220" s="155" t="s">
        <v>86</v>
      </c>
      <c r="E220" s="157"/>
      <c r="F220" s="155" t="s">
        <v>94</v>
      </c>
      <c r="G220" s="157"/>
      <c r="H220" s="158">
        <v>214.04193622706453</v>
      </c>
      <c r="I220" s="160"/>
    </row>
    <row r="221" spans="2:9" ht="18.75">
      <c r="B221" s="155">
        <v>1363</v>
      </c>
      <c r="C221" s="156">
        <v>39956</v>
      </c>
      <c r="D221" s="159" t="s">
        <v>87</v>
      </c>
      <c r="E221" s="157"/>
      <c r="F221" s="155" t="s">
        <v>95</v>
      </c>
      <c r="G221" s="157"/>
      <c r="H221" s="158">
        <v>19.582496524058001</v>
      </c>
      <c r="I221" s="160"/>
    </row>
    <row r="222" spans="2:9" ht="18.75">
      <c r="B222" s="155">
        <v>1364</v>
      </c>
      <c r="C222" s="156">
        <v>39959</v>
      </c>
      <c r="D222" s="155" t="s">
        <v>88</v>
      </c>
      <c r="E222" s="157"/>
      <c r="F222" s="159" t="s">
        <v>96</v>
      </c>
      <c r="G222" s="157"/>
      <c r="H222" s="158">
        <v>58.491335457983823</v>
      </c>
      <c r="I222" s="160"/>
    </row>
    <row r="223" spans="2:9" ht="18.75">
      <c r="B223" s="155">
        <v>1365</v>
      </c>
      <c r="C223" s="156">
        <v>39962</v>
      </c>
      <c r="D223" s="155" t="s">
        <v>81</v>
      </c>
      <c r="E223" s="157"/>
      <c r="F223" s="155" t="s">
        <v>89</v>
      </c>
      <c r="G223" s="157"/>
      <c r="H223" s="158">
        <v>135.13225245505038</v>
      </c>
      <c r="I223" s="160"/>
    </row>
    <row r="224" spans="2:9" ht="18.75">
      <c r="B224" s="155">
        <v>1366</v>
      </c>
      <c r="C224" s="156">
        <v>39965</v>
      </c>
      <c r="D224" s="155" t="s">
        <v>82</v>
      </c>
      <c r="E224" s="157"/>
      <c r="F224" s="155" t="s">
        <v>90</v>
      </c>
      <c r="G224" s="157"/>
      <c r="H224" s="158">
        <v>91.132379587801282</v>
      </c>
      <c r="I224" s="160"/>
    </row>
    <row r="225" spans="2:9" ht="18.75">
      <c r="B225" s="155">
        <v>1367</v>
      </c>
      <c r="C225" s="156">
        <v>39968</v>
      </c>
      <c r="D225" s="155" t="s">
        <v>83</v>
      </c>
      <c r="E225" s="157"/>
      <c r="F225" s="155" t="s">
        <v>91</v>
      </c>
      <c r="G225" s="157"/>
      <c r="H225" s="158">
        <v>108.34940031958939</v>
      </c>
      <c r="I225" s="160"/>
    </row>
    <row r="226" spans="2:9" ht="18.75">
      <c r="B226" s="155">
        <v>1368</v>
      </c>
      <c r="C226" s="156">
        <v>39971</v>
      </c>
      <c r="D226" s="155" t="s">
        <v>84</v>
      </c>
      <c r="E226" s="157"/>
      <c r="F226" s="155" t="s">
        <v>92</v>
      </c>
      <c r="G226" s="157"/>
      <c r="H226" s="158">
        <v>67.967094811141692</v>
      </c>
      <c r="I226" s="160"/>
    </row>
    <row r="227" spans="2:9" ht="18.75">
      <c r="B227" s="155">
        <v>1369</v>
      </c>
      <c r="C227" s="156">
        <v>39974</v>
      </c>
      <c r="D227" s="159" t="s">
        <v>85</v>
      </c>
      <c r="E227" s="157"/>
      <c r="F227" s="155" t="s">
        <v>93</v>
      </c>
      <c r="G227" s="157"/>
      <c r="H227" s="158">
        <v>319.73527006000523</v>
      </c>
      <c r="I227" s="160"/>
    </row>
    <row r="228" spans="2:9" ht="18.75">
      <c r="B228" s="155">
        <v>1370</v>
      </c>
      <c r="C228" s="156">
        <v>39977</v>
      </c>
      <c r="D228" s="155" t="s">
        <v>86</v>
      </c>
      <c r="E228" s="157"/>
      <c r="F228" s="155" t="s">
        <v>94</v>
      </c>
      <c r="G228" s="157"/>
      <c r="H228" s="158">
        <v>200.00292986663456</v>
      </c>
      <c r="I228" s="160"/>
    </row>
    <row r="229" spans="2:9" ht="18.75">
      <c r="B229" s="155">
        <v>1371</v>
      </c>
      <c r="C229" s="156">
        <v>39980</v>
      </c>
      <c r="D229" s="159" t="s">
        <v>87</v>
      </c>
      <c r="E229" s="157"/>
      <c r="F229" s="155" t="s">
        <v>95</v>
      </c>
      <c r="G229" s="157"/>
      <c r="H229" s="158">
        <v>18.475445780801667</v>
      </c>
      <c r="I229" s="160"/>
    </row>
    <row r="230" spans="2:9" ht="18.75">
      <c r="B230" s="155">
        <v>1372</v>
      </c>
      <c r="C230" s="156">
        <v>39983</v>
      </c>
      <c r="D230" s="155" t="s">
        <v>88</v>
      </c>
      <c r="E230" s="157"/>
      <c r="F230" s="159" t="s">
        <v>96</v>
      </c>
      <c r="G230" s="157"/>
      <c r="H230" s="158">
        <v>60.150105621705073</v>
      </c>
      <c r="I230" s="160"/>
    </row>
    <row r="231" spans="2:9" ht="18.75">
      <c r="B231" s="155">
        <v>1373</v>
      </c>
      <c r="C231" s="156">
        <v>39986</v>
      </c>
      <c r="D231" s="155" t="s">
        <v>81</v>
      </c>
      <c r="E231" s="157"/>
      <c r="F231" s="155" t="s">
        <v>89</v>
      </c>
      <c r="G231" s="157"/>
      <c r="H231" s="158">
        <v>131.40652266732425</v>
      </c>
      <c r="I231" s="160"/>
    </row>
    <row r="232" spans="2:9" ht="18.75">
      <c r="B232" s="155">
        <v>1374</v>
      </c>
      <c r="C232" s="156">
        <v>39989</v>
      </c>
      <c r="D232" s="155" t="s">
        <v>82</v>
      </c>
      <c r="E232" s="157"/>
      <c r="F232" s="155" t="s">
        <v>90</v>
      </c>
      <c r="G232" s="157"/>
      <c r="H232" s="158">
        <v>96.156422725509429</v>
      </c>
      <c r="I232" s="160"/>
    </row>
    <row r="233" spans="2:9" ht="18.75">
      <c r="B233" s="155">
        <v>1375</v>
      </c>
      <c r="C233" s="156">
        <v>39992</v>
      </c>
      <c r="D233" s="155" t="s">
        <v>83</v>
      </c>
      <c r="E233" s="157"/>
      <c r="F233" s="155" t="s">
        <v>91</v>
      </c>
      <c r="G233" s="157"/>
      <c r="H233" s="158">
        <v>108.84109027423278</v>
      </c>
      <c r="I233" s="160"/>
    </row>
    <row r="234" spans="2:9" ht="18.75">
      <c r="B234" s="155">
        <v>1376</v>
      </c>
      <c r="C234" s="156">
        <v>39995</v>
      </c>
      <c r="D234" s="155" t="s">
        <v>84</v>
      </c>
      <c r="E234" s="157"/>
      <c r="F234" s="155" t="s">
        <v>92</v>
      </c>
      <c r="G234" s="157"/>
      <c r="H234" s="158">
        <v>69.659949532603036</v>
      </c>
      <c r="I234" s="160"/>
    </row>
    <row r="235" spans="2:9" ht="18.75">
      <c r="B235" s="155">
        <v>1377</v>
      </c>
      <c r="C235" s="156">
        <v>39998</v>
      </c>
      <c r="D235" s="159" t="s">
        <v>85</v>
      </c>
      <c r="E235" s="157"/>
      <c r="F235" s="155" t="s">
        <v>93</v>
      </c>
      <c r="G235" s="157"/>
      <c r="H235" s="158">
        <v>315.31998582651158</v>
      </c>
      <c r="I235" s="160"/>
    </row>
    <row r="236" spans="2:9" ht="18.75">
      <c r="B236" s="155">
        <v>1378</v>
      </c>
      <c r="C236" s="156">
        <v>40001</v>
      </c>
      <c r="D236" s="155" t="s">
        <v>86</v>
      </c>
      <c r="E236" s="157"/>
      <c r="F236" s="155" t="s">
        <v>94</v>
      </c>
      <c r="G236" s="157"/>
      <c r="H236" s="158">
        <v>217.94484669845548</v>
      </c>
      <c r="I236" s="160"/>
    </row>
    <row r="237" spans="2:9" ht="18.75">
      <c r="B237" s="155">
        <v>1379</v>
      </c>
      <c r="C237" s="156">
        <v>40004</v>
      </c>
      <c r="D237" s="159" t="s">
        <v>87</v>
      </c>
      <c r="E237" s="157"/>
      <c r="F237" s="155" t="s">
        <v>95</v>
      </c>
      <c r="G237" s="157"/>
      <c r="H237" s="158">
        <v>18.237173049891602</v>
      </c>
      <c r="I237" s="160"/>
    </row>
    <row r="238" spans="2:9" ht="18.75">
      <c r="B238" s="155">
        <v>1380</v>
      </c>
      <c r="C238" s="156">
        <v>40007</v>
      </c>
      <c r="D238" s="155" t="s">
        <v>88</v>
      </c>
      <c r="E238" s="157"/>
      <c r="F238" s="159" t="s">
        <v>96</v>
      </c>
      <c r="G238" s="157"/>
      <c r="H238" s="158">
        <v>57.662849950174028</v>
      </c>
      <c r="I238" s="160"/>
    </row>
    <row r="239" spans="2:9" ht="18.75">
      <c r="B239" s="155">
        <v>1381</v>
      </c>
      <c r="C239" s="156">
        <v>40010</v>
      </c>
      <c r="D239" s="155" t="s">
        <v>81</v>
      </c>
      <c r="E239" s="157"/>
      <c r="F239" s="155" t="s">
        <v>89</v>
      </c>
      <c r="G239" s="157"/>
      <c r="H239" s="158">
        <v>136.66890859356269</v>
      </c>
      <c r="I239" s="160"/>
    </row>
    <row r="240" spans="2:9" ht="18.75">
      <c r="B240" s="155">
        <v>1382</v>
      </c>
      <c r="C240" s="156">
        <v>40013</v>
      </c>
      <c r="D240" s="155" t="s">
        <v>82</v>
      </c>
      <c r="E240" s="157"/>
      <c r="F240" s="155" t="s">
        <v>90</v>
      </c>
      <c r="G240" s="157"/>
      <c r="H240" s="158">
        <v>89.087063423548543</v>
      </c>
      <c r="I240" s="160"/>
    </row>
    <row r="241" spans="1:9" ht="18.75">
      <c r="B241" s="108"/>
      <c r="C241" s="108"/>
      <c r="D241" s="108"/>
      <c r="E241" s="108"/>
      <c r="F241" s="108"/>
      <c r="G241" s="108"/>
      <c r="H241" s="108"/>
      <c r="I241" s="108"/>
    </row>
    <row r="242" spans="1:9" ht="18.75">
      <c r="B242" s="108"/>
      <c r="C242" s="108"/>
      <c r="D242" s="108"/>
      <c r="E242" s="108"/>
      <c r="F242" s="108"/>
      <c r="G242" s="108"/>
      <c r="H242" s="108"/>
      <c r="I242" s="108"/>
    </row>
    <row r="243" spans="1:9" ht="18.75">
      <c r="B243" s="108"/>
      <c r="C243" s="108"/>
      <c r="D243" s="108"/>
      <c r="E243" s="108"/>
      <c r="F243" s="108"/>
      <c r="G243" s="108"/>
      <c r="H243" s="108"/>
      <c r="I243" s="108"/>
    </row>
    <row r="244" spans="1:9" ht="26.25">
      <c r="A244" s="111" t="s">
        <v>109</v>
      </c>
      <c r="B244" s="108"/>
      <c r="C244" s="108"/>
      <c r="D244" s="108"/>
      <c r="E244" s="108"/>
      <c r="F244" s="108"/>
      <c r="G244" s="108"/>
      <c r="H244" s="108"/>
      <c r="I244" s="108"/>
    </row>
    <row r="245" spans="1:9" ht="18.75">
      <c r="B245" s="108"/>
      <c r="C245" s="108"/>
      <c r="D245" s="108"/>
      <c r="E245" s="108"/>
      <c r="F245" s="108"/>
      <c r="G245" s="108"/>
      <c r="H245" s="108"/>
      <c r="I245" s="108"/>
    </row>
    <row r="246" spans="1:9" ht="18.75">
      <c r="B246" s="108"/>
      <c r="C246" s="108"/>
      <c r="D246" s="108"/>
      <c r="E246" s="108"/>
      <c r="F246" s="108"/>
      <c r="G246" s="108"/>
      <c r="H246" s="108"/>
      <c r="I246" s="108"/>
    </row>
    <row r="247" spans="1:9" ht="18.75">
      <c r="B247" s="108"/>
      <c r="C247" s="108"/>
      <c r="D247" s="108"/>
      <c r="E247" s="108"/>
      <c r="F247" s="108"/>
      <c r="G247" s="108"/>
      <c r="H247" s="108"/>
      <c r="I247" s="108"/>
    </row>
    <row r="248" spans="1:9" ht="18.75">
      <c r="B248" s="108"/>
      <c r="C248" s="108"/>
      <c r="D248" s="108"/>
      <c r="E248" s="108"/>
      <c r="F248" s="108"/>
      <c r="G248" s="108"/>
      <c r="H248" s="108"/>
      <c r="I248" s="108"/>
    </row>
    <row r="249" spans="1:9" ht="18.75">
      <c r="B249" s="108"/>
      <c r="C249" s="108"/>
      <c r="D249" s="108"/>
      <c r="E249" s="108"/>
      <c r="F249" s="108"/>
      <c r="G249" s="108"/>
      <c r="H249" s="108"/>
      <c r="I249" s="108"/>
    </row>
    <row r="250" spans="1:9" ht="18.75">
      <c r="B250" s="108"/>
      <c r="C250" s="108"/>
      <c r="D250" s="108"/>
      <c r="E250" s="108"/>
      <c r="F250" s="108"/>
      <c r="G250" s="108"/>
      <c r="H250" s="108"/>
      <c r="I250" s="108"/>
    </row>
    <row r="251" spans="1:9" ht="18.75">
      <c r="B251" s="108"/>
      <c r="C251" s="108"/>
      <c r="D251" s="108"/>
      <c r="E251" s="108"/>
      <c r="F251" s="108"/>
      <c r="G251" s="108"/>
      <c r="H251" s="108"/>
      <c r="I251" s="108"/>
    </row>
    <row r="252" spans="1:9" ht="18.75">
      <c r="B252" s="108"/>
      <c r="C252" s="108"/>
      <c r="D252" s="108"/>
      <c r="E252" s="108"/>
      <c r="F252" s="108"/>
      <c r="G252" s="108"/>
      <c r="H252" s="108"/>
      <c r="I252" s="108"/>
    </row>
    <row r="253" spans="1:9" ht="18.75">
      <c r="B253" s="108"/>
      <c r="C253" s="108"/>
      <c r="D253" s="108"/>
      <c r="E253" s="108"/>
      <c r="F253" s="108"/>
      <c r="G253" s="108"/>
      <c r="H253" s="108"/>
      <c r="I253" s="108"/>
    </row>
    <row r="254" spans="1:9" ht="18.75">
      <c r="B254" s="108"/>
      <c r="C254" s="108"/>
      <c r="D254" s="108"/>
      <c r="E254" s="108"/>
      <c r="F254" s="108"/>
      <c r="G254" s="108"/>
      <c r="H254" s="108"/>
      <c r="I254" s="108"/>
    </row>
    <row r="255" spans="1:9" ht="18.75">
      <c r="B255" s="108"/>
      <c r="C255" s="108"/>
      <c r="D255" s="108"/>
      <c r="E255" s="108"/>
      <c r="F255" s="108"/>
      <c r="G255" s="108"/>
      <c r="H255" s="108"/>
      <c r="I255" s="108"/>
    </row>
    <row r="256" spans="1:9" ht="18.75">
      <c r="B256" s="108"/>
      <c r="C256" s="108"/>
      <c r="D256" s="108"/>
      <c r="E256" s="108"/>
      <c r="F256" s="108"/>
      <c r="G256" s="108"/>
      <c r="H256" s="108"/>
      <c r="I256" s="108"/>
    </row>
    <row r="257" spans="2:9" ht="18.75">
      <c r="B257" s="108"/>
      <c r="C257" s="108"/>
      <c r="D257" s="108"/>
      <c r="E257" s="108"/>
      <c r="F257" s="108"/>
      <c r="G257" s="108"/>
      <c r="H257" s="108"/>
      <c r="I257" s="108"/>
    </row>
    <row r="258" spans="2:9" ht="18.75">
      <c r="B258" s="108"/>
      <c r="C258" s="108"/>
      <c r="D258" s="108"/>
      <c r="E258" s="108"/>
      <c r="F258" s="108"/>
      <c r="G258" s="108"/>
      <c r="H258" s="108"/>
      <c r="I258" s="108"/>
    </row>
    <row r="259" spans="2:9" ht="18.75">
      <c r="B259" s="108"/>
      <c r="C259" s="108"/>
      <c r="D259" s="108"/>
      <c r="E259" s="108"/>
      <c r="F259" s="108"/>
      <c r="G259" s="108"/>
      <c r="H259" s="108"/>
      <c r="I259" s="108"/>
    </row>
    <row r="260" spans="2:9" ht="18.75">
      <c r="B260" s="108"/>
      <c r="C260" s="108"/>
      <c r="D260" s="108"/>
      <c r="E260" s="108"/>
      <c r="F260" s="108"/>
      <c r="G260" s="108"/>
      <c r="H260" s="108"/>
      <c r="I260" s="108"/>
    </row>
    <row r="261" spans="2:9" ht="18.75">
      <c r="B261" s="108"/>
      <c r="C261" s="108"/>
      <c r="D261" s="108"/>
      <c r="E261" s="108"/>
      <c r="F261" s="108"/>
      <c r="G261" s="108"/>
      <c r="H261" s="108"/>
      <c r="I261" s="108"/>
    </row>
    <row r="262" spans="2:9" ht="18.75">
      <c r="B262" s="108"/>
      <c r="C262" s="108"/>
      <c r="D262" s="108"/>
      <c r="E262" s="108"/>
      <c r="F262" s="108"/>
      <c r="G262" s="108"/>
      <c r="H262" s="108"/>
      <c r="I262" s="108"/>
    </row>
    <row r="263" spans="2:9" ht="18.75">
      <c r="B263" s="108"/>
      <c r="C263" s="108"/>
      <c r="D263" s="108"/>
      <c r="E263" s="108"/>
      <c r="F263" s="108"/>
      <c r="G263" s="108"/>
      <c r="H263" s="108"/>
      <c r="I263" s="108"/>
    </row>
    <row r="264" spans="2:9" ht="18.75">
      <c r="B264" s="108"/>
      <c r="C264" s="108"/>
      <c r="D264" s="108"/>
      <c r="E264" s="108"/>
      <c r="F264" s="108"/>
      <c r="G264" s="108"/>
      <c r="H264" s="108"/>
      <c r="I264" s="108"/>
    </row>
  </sheetData>
  <autoFilter ref="B8:I50"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F10"/>
  <sheetViews>
    <sheetView showGridLines="0" workbookViewId="0">
      <selection activeCell="E14" sqref="E14"/>
    </sheetView>
  </sheetViews>
  <sheetFormatPr defaultRowHeight="12.75"/>
  <cols>
    <col min="2" max="3" width="14.28515625" customWidth="1"/>
    <col min="4" max="5" width="17.28515625" customWidth="1"/>
    <col min="6" max="6" width="14.28515625" customWidth="1"/>
  </cols>
  <sheetData>
    <row r="1" spans="1:6" ht="30">
      <c r="A1" s="2" t="s">
        <v>298</v>
      </c>
    </row>
    <row r="3" spans="1:6" ht="20.25">
      <c r="A3" s="106" t="s">
        <v>97</v>
      </c>
    </row>
    <row r="6" spans="1:6" ht="18.75" thickBot="1">
      <c r="B6" s="29" t="s">
        <v>78</v>
      </c>
      <c r="C6" s="29" t="s">
        <v>71</v>
      </c>
      <c r="D6" s="29" t="s">
        <v>79</v>
      </c>
      <c r="E6" s="29" t="s">
        <v>80</v>
      </c>
      <c r="F6" s="30" t="s">
        <v>69</v>
      </c>
    </row>
    <row r="7" spans="1:6" ht="18">
      <c r="B7" s="31">
        <v>1205</v>
      </c>
      <c r="C7" s="32">
        <v>39482</v>
      </c>
      <c r="D7" s="31" t="s">
        <v>81</v>
      </c>
      <c r="E7" s="31" t="s">
        <v>89</v>
      </c>
      <c r="F7" s="34">
        <v>128.09174795708913</v>
      </c>
    </row>
    <row r="8" spans="1:6" ht="18">
      <c r="B8" s="31">
        <v>1206</v>
      </c>
      <c r="C8" s="32">
        <v>39485</v>
      </c>
      <c r="D8" s="31" t="s">
        <v>82</v>
      </c>
      <c r="E8" s="31" t="s">
        <v>90</v>
      </c>
      <c r="F8" s="34">
        <v>94.793960272175084</v>
      </c>
    </row>
    <row r="9" spans="1:6" ht="18">
      <c r="B9" s="31">
        <v>1207</v>
      </c>
      <c r="C9" s="32">
        <v>39488</v>
      </c>
      <c r="D9" s="31" t="s">
        <v>84</v>
      </c>
      <c r="E9" s="31" t="s">
        <v>92</v>
      </c>
      <c r="F9" s="34">
        <v>106.98297027977748</v>
      </c>
    </row>
    <row r="10" spans="1:6" ht="18">
      <c r="B10" s="31"/>
      <c r="C10" s="32"/>
      <c r="D10" s="31"/>
      <c r="E10" s="31"/>
      <c r="F10" s="34"/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171"/>
  <sheetViews>
    <sheetView showGridLines="0" topLeftCell="A6" workbookViewId="0">
      <selection activeCell="E16" sqref="B16:E24"/>
    </sheetView>
  </sheetViews>
  <sheetFormatPr defaultRowHeight="12.75"/>
  <cols>
    <col min="1" max="1" width="3.140625" customWidth="1"/>
    <col min="2" max="2" width="14" customWidth="1"/>
    <col min="3" max="3" width="13.42578125" customWidth="1"/>
    <col min="4" max="4" width="14.85546875" bestFit="1" customWidth="1"/>
    <col min="5" max="5" width="15.7109375" customWidth="1"/>
    <col min="6" max="7" width="17.7109375" customWidth="1"/>
    <col min="8" max="8" width="16.5703125" customWidth="1"/>
    <col min="9" max="9" width="21.140625" customWidth="1"/>
    <col min="10" max="10" width="19.28515625" customWidth="1"/>
  </cols>
  <sheetData>
    <row r="1" spans="1:10" ht="30">
      <c r="A1" s="2" t="s">
        <v>299</v>
      </c>
    </row>
    <row r="3" spans="1:10" ht="18">
      <c r="A3" s="38" t="s">
        <v>105</v>
      </c>
      <c r="B3" s="3"/>
      <c r="C3" s="3"/>
      <c r="D3" s="3"/>
      <c r="E3" s="3"/>
      <c r="F3" s="3"/>
      <c r="G3" s="3"/>
      <c r="H3" s="3"/>
      <c r="I3" s="17"/>
    </row>
    <row r="4" spans="1:10" ht="18">
      <c r="B4" s="3"/>
      <c r="C4" s="3"/>
      <c r="D4" s="3"/>
      <c r="E4" s="3"/>
      <c r="F4" s="3"/>
      <c r="G4" s="3"/>
      <c r="H4" s="3"/>
      <c r="I4" s="17"/>
    </row>
    <row r="5" spans="1:10" ht="18">
      <c r="B5" s="7" t="s">
        <v>28</v>
      </c>
      <c r="C5" s="8"/>
      <c r="D5" s="8"/>
      <c r="E5" s="8"/>
      <c r="F5" s="9"/>
      <c r="G5" s="9"/>
      <c r="H5" s="8"/>
      <c r="I5" s="8"/>
      <c r="J5" s="10"/>
    </row>
    <row r="6" spans="1:10" ht="17.25" customHeight="1">
      <c r="B6" s="105" t="s">
        <v>294</v>
      </c>
      <c r="C6" s="12"/>
      <c r="D6" s="12"/>
      <c r="E6" s="12"/>
      <c r="F6" s="13"/>
      <c r="G6" s="13"/>
      <c r="H6" s="12"/>
      <c r="I6" s="12"/>
      <c r="J6" s="14"/>
    </row>
    <row r="7" spans="1:10" ht="18" hidden="1">
      <c r="B7" s="21"/>
      <c r="C7" s="19"/>
      <c r="D7" s="19"/>
      <c r="E7" s="19"/>
      <c r="F7" s="22"/>
      <c r="G7" s="22"/>
      <c r="H7" s="19"/>
      <c r="I7" s="19"/>
    </row>
    <row r="8" spans="1:10" s="15" customFormat="1" ht="42.75" customHeight="1" thickBot="1">
      <c r="B8" s="163" t="s">
        <v>30</v>
      </c>
      <c r="C8" s="163" t="s">
        <v>31</v>
      </c>
      <c r="D8" s="163" t="s">
        <v>32</v>
      </c>
      <c r="E8" s="163" t="s">
        <v>33</v>
      </c>
      <c r="F8" s="164" t="s">
        <v>34</v>
      </c>
      <c r="G8" s="164" t="s">
        <v>35</v>
      </c>
      <c r="H8" s="165" t="s">
        <v>36</v>
      </c>
      <c r="I8" s="166" t="s">
        <v>37</v>
      </c>
      <c r="J8" s="167" t="s">
        <v>98</v>
      </c>
    </row>
    <row r="9" spans="1:10" ht="18">
      <c r="B9" s="168" t="s">
        <v>99</v>
      </c>
      <c r="C9" s="168" t="s">
        <v>100</v>
      </c>
      <c r="D9" s="168" t="s">
        <v>46</v>
      </c>
      <c r="E9" s="168" t="s">
        <v>103</v>
      </c>
      <c r="F9" s="169">
        <v>47520</v>
      </c>
      <c r="G9" s="169">
        <v>45619.199999999997</v>
      </c>
      <c r="H9" s="170">
        <f t="shared" ref="H9:H40" si="0">F9-G9</f>
        <v>1900.8000000000029</v>
      </c>
      <c r="I9" s="171">
        <v>0.247</v>
      </c>
      <c r="J9" s="172">
        <v>6</v>
      </c>
    </row>
    <row r="10" spans="1:10" ht="18">
      <c r="B10" s="173" t="s">
        <v>99</v>
      </c>
      <c r="C10" s="173" t="s">
        <v>100</v>
      </c>
      <c r="D10" s="173" t="s">
        <v>40</v>
      </c>
      <c r="E10" s="173" t="s">
        <v>103</v>
      </c>
      <c r="F10" s="174">
        <v>91463.039999999994</v>
      </c>
      <c r="G10" s="174">
        <v>72255.801599999992</v>
      </c>
      <c r="H10" s="175">
        <f t="shared" si="0"/>
        <v>19207.238400000002</v>
      </c>
      <c r="I10" s="176">
        <v>0.35599999999999998</v>
      </c>
      <c r="J10" s="177">
        <v>8</v>
      </c>
    </row>
    <row r="11" spans="1:10" ht="18">
      <c r="B11" s="168" t="s">
        <v>99</v>
      </c>
      <c r="C11" s="168" t="s">
        <v>100</v>
      </c>
      <c r="D11" s="168" t="s">
        <v>46</v>
      </c>
      <c r="E11" s="168" t="s">
        <v>103</v>
      </c>
      <c r="F11" s="169">
        <v>356040</v>
      </c>
      <c r="G11" s="169">
        <v>259909.2</v>
      </c>
      <c r="H11" s="170">
        <f t="shared" si="0"/>
        <v>96130.799999999988</v>
      </c>
      <c r="I11" s="171">
        <v>0.255</v>
      </c>
      <c r="J11" s="172">
        <v>2</v>
      </c>
    </row>
    <row r="12" spans="1:10" ht="18">
      <c r="B12" s="173" t="s">
        <v>99</v>
      </c>
      <c r="C12" s="173" t="s">
        <v>100</v>
      </c>
      <c r="D12" s="173" t="s">
        <v>40</v>
      </c>
      <c r="E12" s="173" t="s">
        <v>103</v>
      </c>
      <c r="F12" s="174">
        <v>154275.84</v>
      </c>
      <c r="G12" s="174">
        <v>143476.5312</v>
      </c>
      <c r="H12" s="175">
        <f t="shared" si="0"/>
        <v>10799.308799999999</v>
      </c>
      <c r="I12" s="176">
        <v>0.65</v>
      </c>
      <c r="J12" s="177">
        <v>9</v>
      </c>
    </row>
    <row r="13" spans="1:10" ht="18">
      <c r="B13" s="168" t="s">
        <v>99</v>
      </c>
      <c r="C13" s="168" t="s">
        <v>100</v>
      </c>
      <c r="D13" s="168" t="s">
        <v>46</v>
      </c>
      <c r="E13" s="168" t="s">
        <v>103</v>
      </c>
      <c r="F13" s="169">
        <v>113923.584</v>
      </c>
      <c r="G13" s="169">
        <v>93417.338879999996</v>
      </c>
      <c r="H13" s="170">
        <f t="shared" si="0"/>
        <v>20506.245120000007</v>
      </c>
      <c r="I13" s="171">
        <v>0.255</v>
      </c>
      <c r="J13" s="172">
        <v>6</v>
      </c>
    </row>
    <row r="14" spans="1:10" ht="18">
      <c r="B14" s="173" t="s">
        <v>99</v>
      </c>
      <c r="C14" s="173" t="s">
        <v>102</v>
      </c>
      <c r="D14" s="173" t="s">
        <v>40</v>
      </c>
      <c r="E14" s="173" t="s">
        <v>103</v>
      </c>
      <c r="F14" s="174">
        <v>94936.320000000007</v>
      </c>
      <c r="G14" s="174">
        <v>77847.782399999996</v>
      </c>
      <c r="H14" s="175">
        <f t="shared" si="0"/>
        <v>17088.537600000011</v>
      </c>
      <c r="I14" s="176">
        <v>0.315</v>
      </c>
      <c r="J14" s="177">
        <v>9</v>
      </c>
    </row>
    <row r="15" spans="1:10" ht="18">
      <c r="B15" s="168" t="s">
        <v>99</v>
      </c>
      <c r="C15" s="168" t="s">
        <v>102</v>
      </c>
      <c r="D15" s="168" t="s">
        <v>46</v>
      </c>
      <c r="E15" s="168" t="s">
        <v>103</v>
      </c>
      <c r="F15" s="169">
        <v>90305.279999999999</v>
      </c>
      <c r="G15" s="169">
        <v>70438.118399999992</v>
      </c>
      <c r="H15" s="170">
        <f t="shared" si="0"/>
        <v>19867.161600000007</v>
      </c>
      <c r="I15" s="171">
        <v>0.255</v>
      </c>
      <c r="J15" s="172">
        <v>6</v>
      </c>
    </row>
    <row r="16" spans="1:10" ht="18">
      <c r="B16" s="173" t="s">
        <v>99</v>
      </c>
      <c r="C16" s="173" t="s">
        <v>102</v>
      </c>
      <c r="D16" s="173" t="s">
        <v>40</v>
      </c>
      <c r="E16" s="173" t="s">
        <v>103</v>
      </c>
      <c r="F16" s="174">
        <v>394275.84000000003</v>
      </c>
      <c r="G16" s="174">
        <v>366676.53120000003</v>
      </c>
      <c r="H16" s="175">
        <f t="shared" si="0"/>
        <v>27599.308799999999</v>
      </c>
      <c r="I16" s="176">
        <v>0.154</v>
      </c>
      <c r="J16" s="177">
        <v>0</v>
      </c>
    </row>
    <row r="17" spans="2:10" ht="18">
      <c r="B17" s="168" t="s">
        <v>99</v>
      </c>
      <c r="C17" s="168" t="s">
        <v>102</v>
      </c>
      <c r="D17" s="168" t="s">
        <v>46</v>
      </c>
      <c r="E17" s="168" t="s">
        <v>103</v>
      </c>
      <c r="F17" s="169">
        <v>116121.60000000001</v>
      </c>
      <c r="G17" s="169">
        <v>84768.767999999996</v>
      </c>
      <c r="H17" s="170">
        <f t="shared" si="0"/>
        <v>31352.832000000009</v>
      </c>
      <c r="I17" s="171">
        <v>0.13400000000000001</v>
      </c>
      <c r="J17" s="172">
        <v>3</v>
      </c>
    </row>
    <row r="18" spans="2:10" ht="18">
      <c r="B18" s="173" t="s">
        <v>99</v>
      </c>
      <c r="C18" s="173" t="s">
        <v>101</v>
      </c>
      <c r="D18" s="173" t="s">
        <v>46</v>
      </c>
      <c r="E18" s="173" t="s">
        <v>103</v>
      </c>
      <c r="F18" s="174">
        <v>92620.800000000003</v>
      </c>
      <c r="G18" s="174">
        <v>82432.511999999988</v>
      </c>
      <c r="H18" s="175">
        <f t="shared" si="0"/>
        <v>10188.288000000015</v>
      </c>
      <c r="I18" s="176">
        <v>0.187</v>
      </c>
      <c r="J18" s="177">
        <v>3</v>
      </c>
    </row>
    <row r="19" spans="2:10" ht="18">
      <c r="B19" s="168" t="s">
        <v>99</v>
      </c>
      <c r="C19" s="168" t="s">
        <v>101</v>
      </c>
      <c r="D19" s="168" t="s">
        <v>40</v>
      </c>
      <c r="E19" s="168" t="s">
        <v>103</v>
      </c>
      <c r="F19" s="169">
        <v>69465.600000000006</v>
      </c>
      <c r="G19" s="169">
        <v>66686.975999999995</v>
      </c>
      <c r="H19" s="170">
        <f t="shared" si="0"/>
        <v>2778.6240000000107</v>
      </c>
      <c r="I19" s="171">
        <v>0.54400000000000004</v>
      </c>
      <c r="J19" s="172">
        <v>9</v>
      </c>
    </row>
    <row r="20" spans="2:10" ht="18">
      <c r="B20" s="173" t="s">
        <v>99</v>
      </c>
      <c r="C20" s="173" t="s">
        <v>101</v>
      </c>
      <c r="D20" s="173" t="s">
        <v>46</v>
      </c>
      <c r="E20" s="173" t="s">
        <v>103</v>
      </c>
      <c r="F20" s="174">
        <v>261004.79999999999</v>
      </c>
      <c r="G20" s="174">
        <v>221854.07999999999</v>
      </c>
      <c r="H20" s="175">
        <f t="shared" si="0"/>
        <v>39150.720000000001</v>
      </c>
      <c r="I20" s="176">
        <v>0.23300000000000001</v>
      </c>
      <c r="J20" s="177">
        <v>6</v>
      </c>
    </row>
    <row r="21" spans="2:10" ht="18">
      <c r="B21" s="168" t="s">
        <v>99</v>
      </c>
      <c r="C21" s="168" t="s">
        <v>101</v>
      </c>
      <c r="D21" s="168" t="s">
        <v>40</v>
      </c>
      <c r="E21" s="168" t="s">
        <v>103</v>
      </c>
      <c r="F21" s="169">
        <v>57024</v>
      </c>
      <c r="G21" s="169">
        <v>54743.040000000001</v>
      </c>
      <c r="H21" s="170">
        <f t="shared" si="0"/>
        <v>2280.9599999999991</v>
      </c>
      <c r="I21" s="171">
        <v>0.56399999999999995</v>
      </c>
      <c r="J21" s="172">
        <v>8</v>
      </c>
    </row>
    <row r="22" spans="2:10" ht="18">
      <c r="B22" s="173" t="s">
        <v>38</v>
      </c>
      <c r="C22" s="173" t="s">
        <v>42</v>
      </c>
      <c r="D22" s="173" t="s">
        <v>40</v>
      </c>
      <c r="E22" s="173" t="s">
        <v>41</v>
      </c>
      <c r="F22" s="174">
        <v>121197.6</v>
      </c>
      <c r="G22" s="174">
        <v>112713.76800000001</v>
      </c>
      <c r="H22" s="175">
        <f t="shared" si="0"/>
        <v>8483.8319999999949</v>
      </c>
      <c r="I22" s="176">
        <v>0.45</v>
      </c>
      <c r="J22" s="177">
        <v>5</v>
      </c>
    </row>
    <row r="23" spans="2:10" ht="18">
      <c r="B23" s="168" t="s">
        <v>38</v>
      </c>
      <c r="C23" s="168" t="s">
        <v>42</v>
      </c>
      <c r="D23" s="168" t="s">
        <v>40</v>
      </c>
      <c r="E23" s="168" t="s">
        <v>41</v>
      </c>
      <c r="F23" s="169">
        <v>121197.6</v>
      </c>
      <c r="G23" s="169">
        <v>112713.76800000001</v>
      </c>
      <c r="H23" s="170">
        <f t="shared" si="0"/>
        <v>8483.8319999999949</v>
      </c>
      <c r="I23" s="171">
        <v>0.23300000000000001</v>
      </c>
      <c r="J23" s="172">
        <v>4</v>
      </c>
    </row>
    <row r="24" spans="2:10" ht="18">
      <c r="B24" s="173" t="s">
        <v>38</v>
      </c>
      <c r="C24" s="173" t="s">
        <v>42</v>
      </c>
      <c r="D24" s="173" t="s">
        <v>40</v>
      </c>
      <c r="E24" s="173" t="s">
        <v>41</v>
      </c>
      <c r="F24" s="174">
        <v>110772</v>
      </c>
      <c r="G24" s="174">
        <v>94156.2</v>
      </c>
      <c r="H24" s="175">
        <f t="shared" si="0"/>
        <v>16615.800000000003</v>
      </c>
      <c r="I24" s="176">
        <v>0.39800000000000002</v>
      </c>
      <c r="J24" s="177">
        <v>9</v>
      </c>
    </row>
    <row r="25" spans="2:10" ht="18">
      <c r="B25" s="168" t="s">
        <v>38</v>
      </c>
      <c r="C25" s="168" t="s">
        <v>39</v>
      </c>
      <c r="D25" s="168" t="s">
        <v>40</v>
      </c>
      <c r="E25" s="168" t="s">
        <v>41</v>
      </c>
      <c r="F25" s="169">
        <v>110772</v>
      </c>
      <c r="G25" s="169">
        <v>125172.36</v>
      </c>
      <c r="H25" s="170">
        <f t="shared" si="0"/>
        <v>-14400.36</v>
      </c>
      <c r="I25" s="171">
        <v>0.23300000000000001</v>
      </c>
      <c r="J25" s="172">
        <v>9</v>
      </c>
    </row>
    <row r="26" spans="2:10" ht="18">
      <c r="B26" s="173" t="s">
        <v>38</v>
      </c>
      <c r="C26" s="173" t="s">
        <v>39</v>
      </c>
      <c r="D26" s="173" t="s">
        <v>40</v>
      </c>
      <c r="E26" s="173" t="s">
        <v>41</v>
      </c>
      <c r="F26" s="174">
        <v>110772</v>
      </c>
      <c r="G26" s="174">
        <v>125172.36</v>
      </c>
      <c r="H26" s="175">
        <f t="shared" si="0"/>
        <v>-14400.36</v>
      </c>
      <c r="I26" s="176">
        <v>0.318</v>
      </c>
      <c r="J26" s="177">
        <v>1</v>
      </c>
    </row>
    <row r="27" spans="2:10" ht="18">
      <c r="B27" s="168" t="s">
        <v>38</v>
      </c>
      <c r="C27" s="168" t="s">
        <v>39</v>
      </c>
      <c r="D27" s="168" t="s">
        <v>40</v>
      </c>
      <c r="E27" s="168" t="s">
        <v>41</v>
      </c>
      <c r="F27" s="169">
        <v>91224</v>
      </c>
      <c r="G27" s="169">
        <v>66593.52</v>
      </c>
      <c r="H27" s="170">
        <f t="shared" si="0"/>
        <v>24630.479999999996</v>
      </c>
      <c r="I27" s="171">
        <v>0.65</v>
      </c>
      <c r="J27" s="172">
        <v>6</v>
      </c>
    </row>
    <row r="28" spans="2:10" ht="18">
      <c r="B28" s="173" t="s">
        <v>38</v>
      </c>
      <c r="C28" s="173" t="s">
        <v>39</v>
      </c>
      <c r="D28" s="173" t="s">
        <v>40</v>
      </c>
      <c r="E28" s="173" t="s">
        <v>41</v>
      </c>
      <c r="F28" s="174">
        <v>91224</v>
      </c>
      <c r="G28" s="174">
        <v>127713.60000000001</v>
      </c>
      <c r="H28" s="175">
        <f t="shared" si="0"/>
        <v>-36489.600000000006</v>
      </c>
      <c r="I28" s="176">
        <v>0.247</v>
      </c>
      <c r="J28" s="177">
        <v>4</v>
      </c>
    </row>
    <row r="29" spans="2:10" ht="18">
      <c r="B29" s="168" t="s">
        <v>38</v>
      </c>
      <c r="C29" s="168" t="s">
        <v>39</v>
      </c>
      <c r="D29" s="168" t="s">
        <v>40</v>
      </c>
      <c r="E29" s="168" t="s">
        <v>41</v>
      </c>
      <c r="F29" s="169">
        <v>71676</v>
      </c>
      <c r="G29" s="169">
        <v>70959.240000000005</v>
      </c>
      <c r="H29" s="170">
        <f t="shared" si="0"/>
        <v>716.75999999999476</v>
      </c>
      <c r="I29" s="171">
        <v>0.13400000000000001</v>
      </c>
      <c r="J29" s="172">
        <v>9</v>
      </c>
    </row>
    <row r="30" spans="2:10" ht="18">
      <c r="B30" s="173" t="s">
        <v>38</v>
      </c>
      <c r="C30" s="173" t="s">
        <v>39</v>
      </c>
      <c r="D30" s="173" t="s">
        <v>46</v>
      </c>
      <c r="E30" s="173" t="s">
        <v>41</v>
      </c>
      <c r="F30" s="174">
        <v>217504</v>
      </c>
      <c r="G30" s="174">
        <v>184878.4</v>
      </c>
      <c r="H30" s="175">
        <f t="shared" si="0"/>
        <v>32625.600000000006</v>
      </c>
      <c r="I30" s="176">
        <v>0.23300000000000001</v>
      </c>
      <c r="J30" s="177">
        <v>9</v>
      </c>
    </row>
    <row r="31" spans="2:10" ht="18">
      <c r="B31" s="168" t="s">
        <v>38</v>
      </c>
      <c r="C31" s="168" t="s">
        <v>39</v>
      </c>
      <c r="D31" s="168" t="s">
        <v>46</v>
      </c>
      <c r="E31" s="168" t="s">
        <v>41</v>
      </c>
      <c r="F31" s="169">
        <v>128563.2</v>
      </c>
      <c r="G31" s="169">
        <v>119563.776</v>
      </c>
      <c r="H31" s="170">
        <f t="shared" si="0"/>
        <v>8999.4239999999991</v>
      </c>
      <c r="I31" s="171">
        <v>0.154</v>
      </c>
      <c r="J31" s="172">
        <v>3</v>
      </c>
    </row>
    <row r="32" spans="2:10" ht="18">
      <c r="B32" s="173" t="s">
        <v>47</v>
      </c>
      <c r="C32" s="173" t="s">
        <v>48</v>
      </c>
      <c r="D32" s="173" t="s">
        <v>40</v>
      </c>
      <c r="E32" s="173" t="s">
        <v>41</v>
      </c>
      <c r="F32" s="174">
        <v>181988</v>
      </c>
      <c r="G32" s="174">
        <v>205646.44</v>
      </c>
      <c r="H32" s="175">
        <f t="shared" si="0"/>
        <v>-23658.440000000002</v>
      </c>
      <c r="I32" s="176">
        <v>0.432</v>
      </c>
      <c r="J32" s="177">
        <v>2</v>
      </c>
    </row>
    <row r="33" spans="2:10" ht="18">
      <c r="B33" s="168" t="s">
        <v>47</v>
      </c>
      <c r="C33" s="168" t="s">
        <v>48</v>
      </c>
      <c r="D33" s="168" t="s">
        <v>40</v>
      </c>
      <c r="E33" s="168" t="s">
        <v>41</v>
      </c>
      <c r="F33" s="169">
        <v>121197.6</v>
      </c>
      <c r="G33" s="169">
        <v>112713.76800000001</v>
      </c>
      <c r="H33" s="170">
        <f t="shared" si="0"/>
        <v>8483.8319999999949</v>
      </c>
      <c r="I33" s="171">
        <v>0.154</v>
      </c>
      <c r="J33" s="172">
        <v>4</v>
      </c>
    </row>
    <row r="34" spans="2:10" ht="18">
      <c r="B34" s="173" t="s">
        <v>47</v>
      </c>
      <c r="C34" s="173" t="s">
        <v>48</v>
      </c>
      <c r="D34" s="173" t="s">
        <v>46</v>
      </c>
      <c r="E34" s="173" t="s">
        <v>41</v>
      </c>
      <c r="F34" s="174">
        <v>432900</v>
      </c>
      <c r="G34" s="174">
        <v>367965</v>
      </c>
      <c r="H34" s="175">
        <f t="shared" si="0"/>
        <v>64935</v>
      </c>
      <c r="I34" s="176">
        <v>0.247</v>
      </c>
      <c r="J34" s="177">
        <v>2</v>
      </c>
    </row>
    <row r="35" spans="2:10" ht="18">
      <c r="B35" s="168" t="s">
        <v>47</v>
      </c>
      <c r="C35" s="168" t="s">
        <v>48</v>
      </c>
      <c r="D35" s="168" t="s">
        <v>46</v>
      </c>
      <c r="E35" s="168" t="s">
        <v>41</v>
      </c>
      <c r="F35" s="169">
        <v>96768</v>
      </c>
      <c r="G35" s="169">
        <v>70640.639999999999</v>
      </c>
      <c r="H35" s="170">
        <f t="shared" si="0"/>
        <v>26127.360000000001</v>
      </c>
      <c r="I35" s="171">
        <v>0.318</v>
      </c>
      <c r="J35" s="172">
        <v>2</v>
      </c>
    </row>
    <row r="36" spans="2:10" ht="18">
      <c r="B36" s="173" t="s">
        <v>47</v>
      </c>
      <c r="C36" s="173" t="s">
        <v>49</v>
      </c>
      <c r="D36" s="173" t="s">
        <v>46</v>
      </c>
      <c r="E36" s="173" t="s">
        <v>41</v>
      </c>
      <c r="F36" s="174">
        <v>128563.2</v>
      </c>
      <c r="G36" s="174">
        <v>119563.776</v>
      </c>
      <c r="H36" s="175">
        <f t="shared" si="0"/>
        <v>8999.4239999999991</v>
      </c>
      <c r="I36" s="176">
        <v>0.39800000000000002</v>
      </c>
      <c r="J36" s="177">
        <v>8</v>
      </c>
    </row>
    <row r="37" spans="2:10" ht="18">
      <c r="B37" s="168" t="s">
        <v>47</v>
      </c>
      <c r="C37" s="168" t="s">
        <v>49</v>
      </c>
      <c r="D37" s="168" t="s">
        <v>46</v>
      </c>
      <c r="E37" s="168" t="s">
        <v>41</v>
      </c>
      <c r="F37" s="169">
        <v>128563.2</v>
      </c>
      <c r="G37" s="169">
        <v>119563.776</v>
      </c>
      <c r="H37" s="170">
        <f t="shared" si="0"/>
        <v>8999.4239999999991</v>
      </c>
      <c r="I37" s="171">
        <v>0.23300000000000001</v>
      </c>
      <c r="J37" s="172">
        <v>1</v>
      </c>
    </row>
    <row r="38" spans="2:10" ht="18">
      <c r="B38" s="173" t="s">
        <v>47</v>
      </c>
      <c r="C38" s="173" t="s">
        <v>50</v>
      </c>
      <c r="D38" s="173" t="s">
        <v>46</v>
      </c>
      <c r="E38" s="173" t="s">
        <v>41</v>
      </c>
      <c r="F38" s="174">
        <v>76032</v>
      </c>
      <c r="G38" s="174">
        <v>75271.679999999993</v>
      </c>
      <c r="H38" s="175">
        <f t="shared" si="0"/>
        <v>760.32000000000698</v>
      </c>
      <c r="I38" s="176">
        <v>0.65</v>
      </c>
      <c r="J38" s="177">
        <v>0</v>
      </c>
    </row>
    <row r="39" spans="2:10" ht="18">
      <c r="B39" s="168" t="s">
        <v>99</v>
      </c>
      <c r="C39" s="168" t="s">
        <v>100</v>
      </c>
      <c r="D39" s="168" t="s">
        <v>45</v>
      </c>
      <c r="E39" s="168" t="s">
        <v>104</v>
      </c>
      <c r="F39" s="169">
        <v>94936.320000000007</v>
      </c>
      <c r="G39" s="169">
        <v>77847.782399999996</v>
      </c>
      <c r="H39" s="170">
        <f t="shared" si="0"/>
        <v>17088.537600000011</v>
      </c>
      <c r="I39" s="171">
        <v>0.56399999999999995</v>
      </c>
      <c r="J39" s="172">
        <v>8</v>
      </c>
    </row>
    <row r="40" spans="2:10" ht="18">
      <c r="B40" s="173" t="s">
        <v>99</v>
      </c>
      <c r="C40" s="173" t="s">
        <v>100</v>
      </c>
      <c r="D40" s="173" t="s">
        <v>43</v>
      </c>
      <c r="E40" s="173" t="s">
        <v>104</v>
      </c>
      <c r="F40" s="174">
        <v>90305.279999999999</v>
      </c>
      <c r="G40" s="174">
        <v>70438.118399999992</v>
      </c>
      <c r="H40" s="175">
        <f t="shared" si="0"/>
        <v>19867.161600000007</v>
      </c>
      <c r="I40" s="176">
        <v>0.26500000000000001</v>
      </c>
      <c r="J40" s="177">
        <v>2</v>
      </c>
    </row>
    <row r="41" spans="2:10" ht="18">
      <c r="B41" s="168" t="s">
        <v>99</v>
      </c>
      <c r="C41" s="168" t="s">
        <v>100</v>
      </c>
      <c r="D41" s="168" t="s">
        <v>45</v>
      </c>
      <c r="E41" s="168" t="s">
        <v>104</v>
      </c>
      <c r="F41" s="169">
        <v>519480</v>
      </c>
      <c r="G41" s="169">
        <v>441558</v>
      </c>
      <c r="H41" s="170">
        <f t="shared" ref="H41:H72" si="1">F41-G41</f>
        <v>77922</v>
      </c>
      <c r="I41" s="171">
        <v>0.39800000000000002</v>
      </c>
      <c r="J41" s="172">
        <v>6</v>
      </c>
    </row>
    <row r="42" spans="2:10" ht="18">
      <c r="B42" s="173" t="s">
        <v>99</v>
      </c>
      <c r="C42" s="173" t="s">
        <v>100</v>
      </c>
      <c r="D42" s="173" t="s">
        <v>43</v>
      </c>
      <c r="E42" s="173" t="s">
        <v>104</v>
      </c>
      <c r="F42" s="174">
        <v>91238.399999999994</v>
      </c>
      <c r="G42" s="174">
        <v>90326.015999999989</v>
      </c>
      <c r="H42" s="175">
        <f t="shared" si="1"/>
        <v>912.38400000000547</v>
      </c>
      <c r="I42" s="176">
        <v>0.315</v>
      </c>
      <c r="J42" s="177">
        <v>9</v>
      </c>
    </row>
    <row r="43" spans="2:10" ht="18">
      <c r="B43" s="168" t="s">
        <v>99</v>
      </c>
      <c r="C43" s="168" t="s">
        <v>102</v>
      </c>
      <c r="D43" s="168" t="s">
        <v>43</v>
      </c>
      <c r="E43" s="168" t="s">
        <v>104</v>
      </c>
      <c r="F43" s="169">
        <v>92620.800000000003</v>
      </c>
      <c r="G43" s="169">
        <v>104661.504</v>
      </c>
      <c r="H43" s="170">
        <f t="shared" si="1"/>
        <v>-12040.703999999998</v>
      </c>
      <c r="I43" s="171">
        <v>0.255</v>
      </c>
      <c r="J43" s="172">
        <v>9</v>
      </c>
    </row>
    <row r="44" spans="2:10" ht="18">
      <c r="B44" s="173" t="s">
        <v>99</v>
      </c>
      <c r="C44" s="173" t="s">
        <v>102</v>
      </c>
      <c r="D44" s="173" t="s">
        <v>45</v>
      </c>
      <c r="E44" s="173" t="s">
        <v>104</v>
      </c>
      <c r="F44" s="174">
        <v>69465.600000000006</v>
      </c>
      <c r="G44" s="174">
        <v>66686.975999999995</v>
      </c>
      <c r="H44" s="175">
        <f t="shared" si="1"/>
        <v>2778.6240000000107</v>
      </c>
      <c r="I44" s="176">
        <v>0.56399999999999995</v>
      </c>
      <c r="J44" s="177">
        <v>8</v>
      </c>
    </row>
    <row r="45" spans="2:10" ht="18">
      <c r="B45" s="168" t="s">
        <v>99</v>
      </c>
      <c r="C45" s="168" t="s">
        <v>102</v>
      </c>
      <c r="D45" s="168" t="s">
        <v>43</v>
      </c>
      <c r="E45" s="168" t="s">
        <v>104</v>
      </c>
      <c r="F45" s="169">
        <v>154275.84</v>
      </c>
      <c r="G45" s="169">
        <v>143476.5312</v>
      </c>
      <c r="H45" s="170">
        <f t="shared" si="1"/>
        <v>10799.308799999999</v>
      </c>
      <c r="I45" s="171">
        <v>0.318</v>
      </c>
      <c r="J45" s="172">
        <v>4</v>
      </c>
    </row>
    <row r="46" spans="2:10" ht="18">
      <c r="B46" s="173" t="s">
        <v>99</v>
      </c>
      <c r="C46" s="173" t="s">
        <v>102</v>
      </c>
      <c r="D46" s="173" t="s">
        <v>45</v>
      </c>
      <c r="E46" s="173" t="s">
        <v>104</v>
      </c>
      <c r="F46" s="174">
        <v>113923.584</v>
      </c>
      <c r="G46" s="174">
        <v>93417.338879999996</v>
      </c>
      <c r="H46" s="175">
        <f t="shared" si="1"/>
        <v>20506.245120000007</v>
      </c>
      <c r="I46" s="176">
        <v>0.187</v>
      </c>
      <c r="J46" s="177">
        <v>5</v>
      </c>
    </row>
    <row r="47" spans="2:10" ht="18">
      <c r="B47" s="168" t="s">
        <v>99</v>
      </c>
      <c r="C47" s="168" t="s">
        <v>101</v>
      </c>
      <c r="D47" s="168" t="s">
        <v>43</v>
      </c>
      <c r="E47" s="168" t="s">
        <v>104</v>
      </c>
      <c r="F47" s="169">
        <v>94936.320000000007</v>
      </c>
      <c r="G47" s="169">
        <v>77847.782399999996</v>
      </c>
      <c r="H47" s="170">
        <f t="shared" si="1"/>
        <v>17088.537600000011</v>
      </c>
      <c r="I47" s="171">
        <v>0.13400000000000001</v>
      </c>
      <c r="J47" s="172">
        <v>4</v>
      </c>
    </row>
    <row r="48" spans="2:10" ht="18">
      <c r="B48" s="173" t="s">
        <v>99</v>
      </c>
      <c r="C48" s="173" t="s">
        <v>101</v>
      </c>
      <c r="D48" s="173" t="s">
        <v>45</v>
      </c>
      <c r="E48" s="173" t="s">
        <v>104</v>
      </c>
      <c r="F48" s="174">
        <v>91463.039999999994</v>
      </c>
      <c r="G48" s="174">
        <v>72255.801599999992</v>
      </c>
      <c r="H48" s="175">
        <f t="shared" si="1"/>
        <v>19207.238400000002</v>
      </c>
      <c r="I48" s="176">
        <v>0.27600000000000002</v>
      </c>
      <c r="J48" s="177">
        <v>5</v>
      </c>
    </row>
    <row r="49" spans="2:10" ht="18">
      <c r="B49" s="168" t="s">
        <v>99</v>
      </c>
      <c r="C49" s="168" t="s">
        <v>101</v>
      </c>
      <c r="D49" s="168" t="s">
        <v>43</v>
      </c>
      <c r="E49" s="168" t="s">
        <v>104</v>
      </c>
      <c r="F49" s="169">
        <v>1447185.6</v>
      </c>
      <c r="G49" s="169">
        <v>1287995.1840000001</v>
      </c>
      <c r="H49" s="170">
        <f t="shared" si="1"/>
        <v>159190.41599999997</v>
      </c>
      <c r="I49" s="171">
        <v>0.23300000000000001</v>
      </c>
      <c r="J49" s="172">
        <v>9</v>
      </c>
    </row>
    <row r="50" spans="2:10" ht="18">
      <c r="B50" s="173" t="s">
        <v>99</v>
      </c>
      <c r="C50" s="173" t="s">
        <v>101</v>
      </c>
      <c r="D50" s="173" t="s">
        <v>45</v>
      </c>
      <c r="E50" s="173" t="s">
        <v>104</v>
      </c>
      <c r="F50" s="174">
        <v>154275.84</v>
      </c>
      <c r="G50" s="174">
        <v>143476.5312</v>
      </c>
      <c r="H50" s="175">
        <f t="shared" si="1"/>
        <v>10799.308799999999</v>
      </c>
      <c r="I50" s="176">
        <v>0.247</v>
      </c>
      <c r="J50" s="177">
        <v>8</v>
      </c>
    </row>
    <row r="51" spans="2:10" ht="18">
      <c r="B51" s="168" t="s">
        <v>99</v>
      </c>
      <c r="C51" s="168" t="s">
        <v>101</v>
      </c>
      <c r="D51" s="168" t="s">
        <v>43</v>
      </c>
      <c r="E51" s="168" t="s">
        <v>104</v>
      </c>
      <c r="F51" s="169">
        <v>113923.584</v>
      </c>
      <c r="G51" s="169">
        <v>93417.338879999996</v>
      </c>
      <c r="H51" s="170">
        <f t="shared" si="1"/>
        <v>20506.245120000007</v>
      </c>
      <c r="I51" s="171">
        <v>0.35599999999999998</v>
      </c>
      <c r="J51" s="172">
        <v>2</v>
      </c>
    </row>
    <row r="52" spans="2:10" ht="18">
      <c r="B52" s="173" t="s">
        <v>47</v>
      </c>
      <c r="C52" s="173" t="s">
        <v>48</v>
      </c>
      <c r="D52" s="173" t="s">
        <v>46</v>
      </c>
      <c r="E52" s="173" t="s">
        <v>51</v>
      </c>
      <c r="F52" s="174">
        <v>1205988</v>
      </c>
      <c r="G52" s="174">
        <v>1073329.32</v>
      </c>
      <c r="H52" s="175">
        <f t="shared" si="1"/>
        <v>132658.67999999993</v>
      </c>
      <c r="I52" s="176">
        <v>0.432</v>
      </c>
      <c r="J52" s="177">
        <v>10</v>
      </c>
    </row>
    <row r="53" spans="2:10" ht="18">
      <c r="B53" s="168" t="s">
        <v>47</v>
      </c>
      <c r="C53" s="168" t="s">
        <v>48</v>
      </c>
      <c r="D53" s="168" t="s">
        <v>46</v>
      </c>
      <c r="E53" s="168" t="s">
        <v>51</v>
      </c>
      <c r="F53" s="169">
        <f>128563.2+200000</f>
        <v>328563.20000000001</v>
      </c>
      <c r="G53" s="169">
        <v>305563.77600000001</v>
      </c>
      <c r="H53" s="170">
        <f t="shared" si="1"/>
        <v>22999.423999999999</v>
      </c>
      <c r="I53" s="171">
        <v>0.39800000000000002</v>
      </c>
      <c r="J53" s="172">
        <v>3</v>
      </c>
    </row>
    <row r="54" spans="2:10" ht="18">
      <c r="B54" s="173" t="s">
        <v>38</v>
      </c>
      <c r="C54" s="173" t="s">
        <v>42</v>
      </c>
      <c r="D54" s="173" t="s">
        <v>45</v>
      </c>
      <c r="E54" s="173" t="s">
        <v>44</v>
      </c>
      <c r="F54" s="174">
        <v>52800</v>
      </c>
      <c r="G54" s="174">
        <v>59664</v>
      </c>
      <c r="H54" s="175">
        <f t="shared" si="1"/>
        <v>-6864</v>
      </c>
      <c r="I54" s="176">
        <v>0.255</v>
      </c>
      <c r="J54" s="177">
        <v>8</v>
      </c>
    </row>
    <row r="55" spans="2:10" ht="18">
      <c r="B55" s="168" t="s">
        <v>38</v>
      </c>
      <c r="C55" s="168" t="s">
        <v>42</v>
      </c>
      <c r="D55" s="168" t="s">
        <v>45</v>
      </c>
      <c r="E55" s="168" t="s">
        <v>44</v>
      </c>
      <c r="F55" s="169">
        <v>52140</v>
      </c>
      <c r="G55" s="169">
        <v>41190.6</v>
      </c>
      <c r="H55" s="170">
        <f t="shared" si="1"/>
        <v>10949.400000000001</v>
      </c>
      <c r="I55" s="171">
        <v>0.35599999999999998</v>
      </c>
      <c r="J55" s="172">
        <v>5</v>
      </c>
    </row>
    <row r="56" spans="2:10" ht="18">
      <c r="B56" s="173" t="s">
        <v>38</v>
      </c>
      <c r="C56" s="173" t="s">
        <v>42</v>
      </c>
      <c r="D56" s="173" t="s">
        <v>45</v>
      </c>
      <c r="E56" s="173" t="s">
        <v>44</v>
      </c>
      <c r="F56" s="174">
        <v>52140</v>
      </c>
      <c r="G56" s="174">
        <v>41190.6</v>
      </c>
      <c r="H56" s="175">
        <f t="shared" si="1"/>
        <v>10949.400000000001</v>
      </c>
      <c r="I56" s="176">
        <v>0.27600000000000002</v>
      </c>
      <c r="J56" s="177">
        <v>6</v>
      </c>
    </row>
    <row r="57" spans="2:10" ht="18">
      <c r="B57" s="168" t="s">
        <v>38</v>
      </c>
      <c r="C57" s="168" t="s">
        <v>42</v>
      </c>
      <c r="D57" s="168" t="s">
        <v>43</v>
      </c>
      <c r="E57" s="168" t="s">
        <v>44</v>
      </c>
      <c r="F57" s="169">
        <v>77184</v>
      </c>
      <c r="G57" s="169">
        <v>68693.759999999995</v>
      </c>
      <c r="H57" s="170">
        <f t="shared" si="1"/>
        <v>8490.2400000000052</v>
      </c>
      <c r="I57" s="171">
        <v>0.255</v>
      </c>
      <c r="J57" s="172">
        <v>5</v>
      </c>
    </row>
    <row r="58" spans="2:10" ht="18">
      <c r="B58" s="173" t="s">
        <v>38</v>
      </c>
      <c r="C58" s="173" t="s">
        <v>42</v>
      </c>
      <c r="D58" s="173" t="s">
        <v>43</v>
      </c>
      <c r="E58" s="173" t="s">
        <v>44</v>
      </c>
      <c r="F58" s="174">
        <v>77184</v>
      </c>
      <c r="G58" s="174">
        <v>87217.919999999998</v>
      </c>
      <c r="H58" s="175">
        <f t="shared" si="1"/>
        <v>-10033.919999999998</v>
      </c>
      <c r="I58" s="176">
        <v>0.56399999999999995</v>
      </c>
      <c r="J58" s="177">
        <v>5</v>
      </c>
    </row>
    <row r="59" spans="2:10" ht="18">
      <c r="B59" s="168" t="s">
        <v>38</v>
      </c>
      <c r="C59" s="168" t="s">
        <v>42</v>
      </c>
      <c r="D59" s="168" t="s">
        <v>43</v>
      </c>
      <c r="E59" s="168" t="s">
        <v>44</v>
      </c>
      <c r="F59" s="169">
        <v>76219.199999999997</v>
      </c>
      <c r="G59" s="169">
        <v>60213.167999999998</v>
      </c>
      <c r="H59" s="170">
        <f t="shared" si="1"/>
        <v>16006.031999999999</v>
      </c>
      <c r="I59" s="171">
        <v>0.54400000000000004</v>
      </c>
      <c r="J59" s="172">
        <v>1</v>
      </c>
    </row>
    <row r="60" spans="2:10" ht="18">
      <c r="B60" s="173" t="s">
        <v>38</v>
      </c>
      <c r="C60" s="173" t="s">
        <v>42</v>
      </c>
      <c r="D60" s="173" t="s">
        <v>43</v>
      </c>
      <c r="E60" s="173" t="s">
        <v>44</v>
      </c>
      <c r="F60" s="174">
        <v>75254.399999999994</v>
      </c>
      <c r="G60" s="174">
        <v>58698.432000000001</v>
      </c>
      <c r="H60" s="175">
        <f t="shared" si="1"/>
        <v>16555.967999999993</v>
      </c>
      <c r="I60" s="176">
        <v>0.255</v>
      </c>
      <c r="J60" s="177">
        <v>9</v>
      </c>
    </row>
    <row r="61" spans="2:10" ht="18">
      <c r="B61" s="168" t="s">
        <v>38</v>
      </c>
      <c r="C61" s="168" t="s">
        <v>39</v>
      </c>
      <c r="D61" s="168" t="s">
        <v>45</v>
      </c>
      <c r="E61" s="168" t="s">
        <v>44</v>
      </c>
      <c r="F61" s="169">
        <v>54120</v>
      </c>
      <c r="G61" s="169">
        <v>44378.400000000001</v>
      </c>
      <c r="H61" s="170">
        <f t="shared" si="1"/>
        <v>9741.5999999999985</v>
      </c>
      <c r="I61" s="171">
        <v>0.315</v>
      </c>
      <c r="J61" s="172">
        <v>8</v>
      </c>
    </row>
    <row r="62" spans="2:10" ht="18">
      <c r="B62" s="173" t="s">
        <v>38</v>
      </c>
      <c r="C62" s="173" t="s">
        <v>39</v>
      </c>
      <c r="D62" s="173" t="s">
        <v>45</v>
      </c>
      <c r="E62" s="173" t="s">
        <v>44</v>
      </c>
      <c r="F62" s="174">
        <v>54120</v>
      </c>
      <c r="G62" s="174">
        <v>44378.400000000001</v>
      </c>
      <c r="H62" s="175">
        <f t="shared" si="1"/>
        <v>9741.5999999999985</v>
      </c>
      <c r="I62" s="176">
        <v>0.56399999999999995</v>
      </c>
      <c r="J62" s="177">
        <v>3</v>
      </c>
    </row>
    <row r="63" spans="2:10" ht="18">
      <c r="B63" s="168" t="s">
        <v>38</v>
      </c>
      <c r="C63" s="168" t="s">
        <v>39</v>
      </c>
      <c r="D63" s="168" t="s">
        <v>45</v>
      </c>
      <c r="E63" s="168" t="s">
        <v>44</v>
      </c>
      <c r="F63" s="169">
        <v>51480</v>
      </c>
      <c r="G63" s="169">
        <v>40154.400000000001</v>
      </c>
      <c r="H63" s="170">
        <f t="shared" si="1"/>
        <v>11325.599999999999</v>
      </c>
      <c r="I63" s="171">
        <v>0.255</v>
      </c>
      <c r="J63" s="172">
        <v>2</v>
      </c>
    </row>
    <row r="64" spans="2:10" ht="19.5" customHeight="1">
      <c r="B64" s="173" t="s">
        <v>38</v>
      </c>
      <c r="C64" s="173" t="s">
        <v>39</v>
      </c>
      <c r="D64" s="173" t="s">
        <v>45</v>
      </c>
      <c r="E64" s="173" t="s">
        <v>44</v>
      </c>
      <c r="F64" s="174">
        <v>39600</v>
      </c>
      <c r="G64" s="174">
        <v>38016</v>
      </c>
      <c r="H64" s="175">
        <f t="shared" si="1"/>
        <v>1584</v>
      </c>
      <c r="I64" s="176">
        <v>0.54400000000000004</v>
      </c>
      <c r="J64" s="177">
        <v>8</v>
      </c>
    </row>
    <row r="65" spans="1:10" ht="19.5" customHeight="1">
      <c r="B65" s="168" t="s">
        <v>38</v>
      </c>
      <c r="C65" s="168" t="s">
        <v>39</v>
      </c>
      <c r="D65" s="168" t="s">
        <v>43</v>
      </c>
      <c r="E65" s="168" t="s">
        <v>44</v>
      </c>
      <c r="F65" s="169">
        <v>79113.600000000006</v>
      </c>
      <c r="G65" s="169">
        <v>64873.152000000002</v>
      </c>
      <c r="H65" s="170">
        <f t="shared" si="1"/>
        <v>14240.448000000004</v>
      </c>
      <c r="I65" s="171">
        <v>0.255</v>
      </c>
      <c r="J65" s="172">
        <v>9</v>
      </c>
    </row>
    <row r="66" spans="1:10" ht="19.5" customHeight="1">
      <c r="B66" s="173" t="s">
        <v>47</v>
      </c>
      <c r="C66" s="173" t="s">
        <v>48</v>
      </c>
      <c r="D66" s="173" t="s">
        <v>40</v>
      </c>
      <c r="E66" s="173" t="s">
        <v>44</v>
      </c>
      <c r="F66" s="174">
        <v>71676</v>
      </c>
      <c r="G66" s="174">
        <v>70959.240000000005</v>
      </c>
      <c r="H66" s="175">
        <f t="shared" si="1"/>
        <v>716.75999999999476</v>
      </c>
      <c r="I66" s="176">
        <v>0.53300000000000003</v>
      </c>
      <c r="J66" s="177">
        <v>1</v>
      </c>
    </row>
    <row r="67" spans="1:10" ht="19.5" customHeight="1">
      <c r="B67" s="168" t="s">
        <v>47</v>
      </c>
      <c r="C67" s="168" t="s">
        <v>48</v>
      </c>
      <c r="D67" s="168" t="s">
        <v>45</v>
      </c>
      <c r="E67" s="168" t="s">
        <v>44</v>
      </c>
      <c r="F67" s="169">
        <v>51480</v>
      </c>
      <c r="G67" s="169">
        <v>58172.4</v>
      </c>
      <c r="H67" s="170">
        <f t="shared" si="1"/>
        <v>-6692.4000000000015</v>
      </c>
      <c r="I67" s="171">
        <v>0.26500000000000001</v>
      </c>
      <c r="J67" s="172">
        <v>9</v>
      </c>
    </row>
    <row r="68" spans="1:10" ht="19.5" customHeight="1">
      <c r="B68" s="173" t="s">
        <v>47</v>
      </c>
      <c r="C68" s="173" t="s">
        <v>48</v>
      </c>
      <c r="D68" s="173" t="s">
        <v>45</v>
      </c>
      <c r="E68" s="173" t="s">
        <v>44</v>
      </c>
      <c r="F68" s="174">
        <v>39600</v>
      </c>
      <c r="G68" s="174">
        <v>38016</v>
      </c>
      <c r="H68" s="175">
        <f t="shared" si="1"/>
        <v>1584</v>
      </c>
      <c r="I68" s="176">
        <v>0.56399999999999995</v>
      </c>
      <c r="J68" s="177">
        <v>2</v>
      </c>
    </row>
    <row r="69" spans="1:10" ht="19.5" customHeight="1">
      <c r="B69" s="168" t="s">
        <v>47</v>
      </c>
      <c r="C69" s="168" t="s">
        <v>48</v>
      </c>
      <c r="D69" s="168" t="s">
        <v>43</v>
      </c>
      <c r="E69" s="168" t="s">
        <v>44</v>
      </c>
      <c r="F69" s="169">
        <v>79113.600000000006</v>
      </c>
      <c r="G69" s="169">
        <v>64873.152000000002</v>
      </c>
      <c r="H69" s="170">
        <f t="shared" si="1"/>
        <v>14240.448000000004</v>
      </c>
      <c r="I69" s="171">
        <v>0.27600000000000002</v>
      </c>
      <c r="J69" s="172">
        <v>0</v>
      </c>
    </row>
    <row r="70" spans="1:10" ht="19.5" customHeight="1">
      <c r="A70" s="24"/>
      <c r="B70" s="173" t="s">
        <v>47</v>
      </c>
      <c r="C70" s="173" t="s">
        <v>48</v>
      </c>
      <c r="D70" s="173" t="s">
        <v>43</v>
      </c>
      <c r="E70" s="173" t="s">
        <v>44</v>
      </c>
      <c r="F70" s="174">
        <v>79113.600000000006</v>
      </c>
      <c r="G70" s="174">
        <v>64873.152000000002</v>
      </c>
      <c r="H70" s="175">
        <f t="shared" si="1"/>
        <v>14240.448000000004</v>
      </c>
      <c r="I70" s="176">
        <v>0.54400000000000004</v>
      </c>
      <c r="J70" s="177">
        <v>6</v>
      </c>
    </row>
    <row r="71" spans="1:10" ht="19.5" customHeight="1">
      <c r="A71" s="23"/>
      <c r="B71" s="168" t="s">
        <v>47</v>
      </c>
      <c r="C71" s="168" t="s">
        <v>48</v>
      </c>
      <c r="D71" s="168" t="s">
        <v>43</v>
      </c>
      <c r="E71" s="168" t="s">
        <v>44</v>
      </c>
      <c r="F71" s="169">
        <v>57888</v>
      </c>
      <c r="G71" s="169">
        <v>55572.480000000003</v>
      </c>
      <c r="H71" s="170">
        <f t="shared" si="1"/>
        <v>2315.5199999999968</v>
      </c>
      <c r="I71" s="171">
        <v>0.315</v>
      </c>
      <c r="J71" s="172">
        <v>5</v>
      </c>
    </row>
    <row r="72" spans="1:10" ht="19.5" customHeight="1">
      <c r="A72" s="24"/>
      <c r="B72" s="173" t="s">
        <v>47</v>
      </c>
      <c r="C72" s="173" t="s">
        <v>48</v>
      </c>
      <c r="D72" s="173" t="s">
        <v>43</v>
      </c>
      <c r="E72" s="173" t="s">
        <v>44</v>
      </c>
      <c r="F72" s="174">
        <v>57888</v>
      </c>
      <c r="G72" s="174">
        <v>55572.480000000003</v>
      </c>
      <c r="H72" s="175">
        <f t="shared" si="1"/>
        <v>2315.5199999999968</v>
      </c>
      <c r="I72" s="176">
        <v>0.187</v>
      </c>
      <c r="J72" s="177">
        <v>3</v>
      </c>
    </row>
    <row r="73" spans="1:10" ht="19.5" customHeight="1">
      <c r="A73" s="23"/>
      <c r="B73" s="168" t="s">
        <v>47</v>
      </c>
      <c r="C73" s="168" t="s">
        <v>49</v>
      </c>
      <c r="D73" s="168" t="s">
        <v>45</v>
      </c>
      <c r="E73" s="168" t="s">
        <v>44</v>
      </c>
      <c r="F73" s="169">
        <v>52800</v>
      </c>
      <c r="G73" s="169">
        <v>46992</v>
      </c>
      <c r="H73" s="170">
        <f t="shared" ref="H73:H104" si="2">F73-G73</f>
        <v>5808</v>
      </c>
      <c r="I73" s="171">
        <v>0.187</v>
      </c>
      <c r="J73" s="172">
        <v>9</v>
      </c>
    </row>
    <row r="74" spans="1:10" ht="19.5" customHeight="1">
      <c r="A74" s="24"/>
      <c r="B74" s="173" t="s">
        <v>47</v>
      </c>
      <c r="C74" s="173" t="s">
        <v>49</v>
      </c>
      <c r="D74" s="173" t="s">
        <v>43</v>
      </c>
      <c r="E74" s="173" t="s">
        <v>44</v>
      </c>
      <c r="F74" s="174">
        <v>76219.199999999997</v>
      </c>
      <c r="G74" s="174">
        <v>60213.167999999998</v>
      </c>
      <c r="H74" s="175">
        <f t="shared" si="2"/>
        <v>16006.031999999999</v>
      </c>
      <c r="I74" s="176">
        <v>0.26500000000000001</v>
      </c>
      <c r="J74" s="177">
        <v>7</v>
      </c>
    </row>
    <row r="75" spans="1:10" ht="19.5" customHeight="1">
      <c r="A75" s="23"/>
      <c r="B75" s="168" t="s">
        <v>47</v>
      </c>
      <c r="C75" s="168" t="s">
        <v>49</v>
      </c>
      <c r="D75" s="168" t="s">
        <v>43</v>
      </c>
      <c r="E75" s="168" t="s">
        <v>44</v>
      </c>
      <c r="F75" s="169">
        <v>75254.399999999994</v>
      </c>
      <c r="G75" s="169">
        <v>58698.432000000001</v>
      </c>
      <c r="H75" s="170">
        <f t="shared" si="2"/>
        <v>16555.967999999993</v>
      </c>
      <c r="I75" s="171">
        <v>0.35599999999999998</v>
      </c>
      <c r="J75" s="172">
        <v>5</v>
      </c>
    </row>
    <row r="76" spans="1:10" ht="19.5" customHeight="1" thickBot="1">
      <c r="A76" s="23"/>
      <c r="B76" s="178" t="s">
        <v>47</v>
      </c>
      <c r="C76" s="178" t="s">
        <v>49</v>
      </c>
      <c r="D76" s="178" t="s">
        <v>46</v>
      </c>
      <c r="E76" s="178" t="s">
        <v>44</v>
      </c>
      <c r="F76" s="179">
        <v>296700</v>
      </c>
      <c r="G76" s="179">
        <v>216591</v>
      </c>
      <c r="H76" s="180">
        <f t="shared" si="2"/>
        <v>80109</v>
      </c>
      <c r="I76" s="181">
        <v>0.23300000000000001</v>
      </c>
      <c r="J76" s="182">
        <v>1</v>
      </c>
    </row>
    <row r="77" spans="1:10" ht="19.5" customHeight="1" thickTop="1">
      <c r="A77" s="23"/>
      <c r="B77" s="183"/>
      <c r="C77" s="183"/>
      <c r="D77" s="183"/>
      <c r="E77" s="183"/>
      <c r="F77" s="184"/>
      <c r="G77" s="184"/>
      <c r="H77" s="183"/>
      <c r="I77" s="185"/>
      <c r="J77" s="186"/>
    </row>
    <row r="78" spans="1:10" ht="19.5" customHeight="1">
      <c r="A78" s="23"/>
      <c r="B78" s="25"/>
      <c r="C78" s="26"/>
      <c r="D78" s="28"/>
      <c r="E78" s="25"/>
      <c r="F78" s="25"/>
      <c r="G78" s="3"/>
      <c r="H78" s="3"/>
      <c r="I78" s="18"/>
      <c r="J78" s="36"/>
    </row>
    <row r="79" spans="1:10" ht="19.5" customHeight="1">
      <c r="A79" s="4" t="s">
        <v>106</v>
      </c>
      <c r="B79" s="25"/>
      <c r="C79" s="26"/>
      <c r="D79" s="28"/>
      <c r="E79" s="25"/>
      <c r="F79" s="27"/>
      <c r="G79" s="3"/>
      <c r="H79" s="3"/>
      <c r="I79" s="18"/>
      <c r="J79" s="36"/>
    </row>
    <row r="80" spans="1:10" ht="19.5" customHeight="1">
      <c r="A80" s="23"/>
      <c r="B80" s="25"/>
      <c r="C80" s="26"/>
      <c r="D80" s="28"/>
      <c r="E80" s="25"/>
      <c r="F80" s="27"/>
      <c r="G80" s="3"/>
      <c r="H80" s="3"/>
      <c r="I80" s="20"/>
      <c r="J80" s="36"/>
    </row>
    <row r="81" spans="1:10" ht="19.5" customHeight="1">
      <c r="A81" s="4" t="s">
        <v>107</v>
      </c>
      <c r="B81" s="25"/>
      <c r="C81" s="26"/>
      <c r="D81" s="28"/>
      <c r="E81" s="25"/>
      <c r="F81" s="25"/>
      <c r="G81" s="3"/>
      <c r="H81" s="3"/>
      <c r="I81" s="18"/>
      <c r="J81" s="36"/>
    </row>
    <row r="82" spans="1:10" ht="19.5" customHeight="1">
      <c r="A82" s="23"/>
      <c r="B82" s="25"/>
      <c r="C82" s="26"/>
      <c r="D82" s="28"/>
      <c r="E82" s="25"/>
      <c r="F82" s="27"/>
      <c r="G82" s="3"/>
      <c r="H82" s="3"/>
      <c r="I82" s="18"/>
      <c r="J82" s="36"/>
    </row>
    <row r="83" spans="1:10" ht="19.5" customHeight="1">
      <c r="A83" s="4" t="s">
        <v>108</v>
      </c>
      <c r="B83" s="25"/>
      <c r="C83" s="26"/>
      <c r="D83" s="28"/>
      <c r="E83" s="25"/>
      <c r="F83" s="27"/>
      <c r="G83" s="3"/>
      <c r="H83" s="3"/>
      <c r="I83" s="18"/>
      <c r="J83" s="36"/>
    </row>
    <row r="84" spans="1:10" ht="19.5" customHeight="1">
      <c r="A84" s="23"/>
      <c r="B84" s="3"/>
      <c r="C84" s="3"/>
      <c r="D84" s="3"/>
      <c r="E84" s="3"/>
      <c r="F84" s="3"/>
      <c r="G84" s="3"/>
      <c r="H84" s="3"/>
      <c r="I84" s="17"/>
    </row>
    <row r="85" spans="1:10" ht="19.5" customHeight="1">
      <c r="A85" s="4" t="s">
        <v>300</v>
      </c>
      <c r="B85" s="3"/>
      <c r="C85" s="3"/>
      <c r="D85" s="3"/>
      <c r="E85" s="3"/>
      <c r="F85" s="3"/>
      <c r="G85" s="3"/>
      <c r="H85" s="3"/>
      <c r="I85" s="17"/>
    </row>
    <row r="86" spans="1:10" ht="19.5" customHeight="1">
      <c r="A86" s="23"/>
      <c r="B86" s="3"/>
      <c r="C86" s="3"/>
      <c r="D86" s="3"/>
      <c r="E86" s="3"/>
      <c r="F86" s="3"/>
      <c r="G86" s="3"/>
      <c r="H86" s="3"/>
      <c r="I86" s="17"/>
    </row>
    <row r="87" spans="1:10" ht="19.5" customHeight="1">
      <c r="A87" s="4" t="s">
        <v>301</v>
      </c>
      <c r="B87" s="3"/>
      <c r="C87" s="3"/>
      <c r="D87" s="3"/>
      <c r="E87" s="3"/>
      <c r="F87" s="3"/>
      <c r="G87" s="3"/>
      <c r="H87" s="3"/>
      <c r="I87" s="17"/>
    </row>
    <row r="88" spans="1:10" ht="19.5" customHeight="1">
      <c r="A88" s="23"/>
      <c r="B88" s="3"/>
      <c r="C88" s="3"/>
      <c r="D88" s="3"/>
      <c r="E88" s="3"/>
      <c r="F88" s="3"/>
      <c r="G88" s="3"/>
      <c r="H88" s="3"/>
      <c r="I88" s="17"/>
    </row>
    <row r="89" spans="1:10" ht="19.5" customHeight="1">
      <c r="A89" s="23"/>
      <c r="B89" s="3"/>
      <c r="C89" s="3"/>
      <c r="D89" s="3"/>
      <c r="E89" s="3"/>
      <c r="F89" s="3"/>
      <c r="G89" s="3"/>
      <c r="H89" s="3"/>
      <c r="I89" s="17"/>
    </row>
    <row r="90" spans="1:10" ht="19.5" customHeight="1">
      <c r="A90" s="23"/>
      <c r="B90" s="3"/>
      <c r="C90" s="3"/>
      <c r="D90" s="3"/>
      <c r="E90" s="3"/>
      <c r="F90" s="3"/>
      <c r="G90" s="3"/>
      <c r="H90" s="3"/>
      <c r="I90" s="17"/>
    </row>
    <row r="91" spans="1:10" ht="19.5" customHeight="1">
      <c r="A91" s="23"/>
      <c r="B91" s="3"/>
      <c r="C91" s="3"/>
      <c r="D91" s="3"/>
      <c r="E91" s="3"/>
      <c r="F91" s="3"/>
      <c r="G91" s="3"/>
      <c r="H91" s="3"/>
      <c r="I91" s="17"/>
    </row>
    <row r="92" spans="1:10" ht="19.5" customHeight="1">
      <c r="A92" s="23"/>
      <c r="B92" s="3"/>
      <c r="C92" s="3"/>
      <c r="D92" s="3"/>
      <c r="E92" s="3"/>
      <c r="F92" s="3"/>
      <c r="G92" s="3"/>
      <c r="H92" s="3"/>
      <c r="I92" s="17"/>
    </row>
    <row r="93" spans="1:10" ht="19.5" customHeight="1">
      <c r="A93" s="23"/>
      <c r="B93" s="3"/>
      <c r="C93" s="3"/>
      <c r="D93" s="3"/>
      <c r="E93" s="3"/>
      <c r="F93" s="3"/>
      <c r="G93" s="3"/>
      <c r="H93" s="3"/>
      <c r="I93" s="17"/>
    </row>
    <row r="94" spans="1:10" ht="19.5" customHeight="1">
      <c r="A94" s="23"/>
      <c r="B94" s="3"/>
      <c r="C94" s="3"/>
      <c r="D94" s="3"/>
      <c r="E94" s="3"/>
      <c r="F94" s="3"/>
      <c r="G94" s="3"/>
      <c r="H94" s="3"/>
      <c r="I94" s="17"/>
    </row>
    <row r="95" spans="1:10" ht="19.5" customHeight="1">
      <c r="A95" s="23"/>
      <c r="B95" s="3"/>
      <c r="C95" s="3"/>
      <c r="D95" s="3"/>
      <c r="E95" s="3"/>
      <c r="F95" s="3"/>
      <c r="G95" s="3"/>
      <c r="H95" s="3"/>
      <c r="I95" s="17"/>
    </row>
    <row r="96" spans="1:10" ht="19.5" customHeight="1">
      <c r="A96" s="23"/>
      <c r="B96" s="3"/>
      <c r="C96" s="3"/>
      <c r="D96" s="3"/>
      <c r="E96" s="3"/>
      <c r="F96" s="3"/>
      <c r="G96" s="3"/>
      <c r="H96" s="3"/>
      <c r="I96" s="17"/>
    </row>
    <row r="97" spans="1:9" ht="19.5" customHeight="1">
      <c r="A97" s="23"/>
      <c r="B97" s="3"/>
      <c r="C97" s="3"/>
      <c r="D97" s="3"/>
      <c r="E97" s="3"/>
      <c r="F97" s="3"/>
      <c r="G97" s="3"/>
      <c r="H97" s="3"/>
      <c r="I97" s="17"/>
    </row>
    <row r="98" spans="1:9" ht="19.5" customHeight="1">
      <c r="A98" s="23"/>
      <c r="B98" s="3"/>
      <c r="C98" s="3"/>
      <c r="D98" s="3"/>
      <c r="E98" s="3"/>
      <c r="F98" s="3"/>
      <c r="G98" s="3"/>
      <c r="H98" s="3"/>
      <c r="I98" s="17"/>
    </row>
    <row r="99" spans="1:9" ht="19.5" customHeight="1">
      <c r="A99" s="23"/>
      <c r="B99" s="3"/>
      <c r="C99" s="3"/>
      <c r="D99" s="3"/>
      <c r="E99" s="3"/>
      <c r="F99" s="3"/>
      <c r="G99" s="3"/>
      <c r="H99" s="3"/>
      <c r="I99" s="17"/>
    </row>
    <row r="100" spans="1:9" ht="19.5" customHeight="1">
      <c r="A100" s="23"/>
      <c r="B100" s="3"/>
      <c r="C100" s="3"/>
      <c r="D100" s="3"/>
      <c r="E100" s="3"/>
      <c r="F100" s="3"/>
      <c r="G100" s="3"/>
      <c r="H100" s="3"/>
      <c r="I100" s="17"/>
    </row>
    <row r="101" spans="1:9" ht="19.5" customHeight="1">
      <c r="A101" s="23"/>
      <c r="B101" s="3"/>
      <c r="C101" s="3"/>
      <c r="D101" s="3"/>
      <c r="E101" s="3"/>
      <c r="F101" s="3"/>
      <c r="G101" s="3"/>
      <c r="H101" s="3"/>
      <c r="I101" s="17"/>
    </row>
    <row r="102" spans="1:9" ht="19.5" customHeight="1">
      <c r="A102" s="23"/>
      <c r="B102" s="3"/>
      <c r="C102" s="3"/>
      <c r="D102" s="3"/>
      <c r="E102" s="3"/>
      <c r="F102" s="3"/>
      <c r="G102" s="3"/>
      <c r="H102" s="3"/>
      <c r="I102" s="17"/>
    </row>
    <row r="103" spans="1:9" ht="19.5" customHeight="1">
      <c r="A103" s="23"/>
      <c r="B103" s="3"/>
      <c r="C103" s="3"/>
      <c r="D103" s="3"/>
      <c r="E103" s="3"/>
      <c r="F103" s="3"/>
      <c r="G103" s="3"/>
      <c r="H103" s="3"/>
      <c r="I103" s="17"/>
    </row>
    <row r="104" spans="1:9" ht="19.5" customHeight="1">
      <c r="A104" s="23"/>
      <c r="B104" s="3"/>
      <c r="C104" s="3"/>
      <c r="D104" s="3"/>
      <c r="E104" s="3"/>
      <c r="F104" s="3"/>
      <c r="G104" s="3"/>
      <c r="H104" s="3"/>
      <c r="I104" s="17"/>
    </row>
    <row r="105" spans="1:9" ht="19.5" customHeight="1">
      <c r="A105" s="23"/>
      <c r="B105" s="3"/>
      <c r="C105" s="3"/>
      <c r="D105" s="3"/>
      <c r="E105" s="3"/>
      <c r="F105" s="3"/>
      <c r="G105" s="3"/>
      <c r="H105" s="3"/>
      <c r="I105" s="17"/>
    </row>
    <row r="106" spans="1:9" ht="19.5" customHeight="1">
      <c r="A106" s="23"/>
      <c r="B106" s="3"/>
      <c r="C106" s="3"/>
      <c r="D106" s="3"/>
      <c r="E106" s="3"/>
      <c r="F106" s="3"/>
      <c r="G106" s="3"/>
      <c r="H106" s="3"/>
      <c r="I106" s="17"/>
    </row>
    <row r="107" spans="1:9" ht="19.5" customHeight="1">
      <c r="A107" s="23"/>
      <c r="B107" s="3"/>
      <c r="C107" s="3"/>
      <c r="D107" s="3"/>
      <c r="E107" s="3"/>
      <c r="F107" s="3"/>
      <c r="G107" s="3"/>
      <c r="H107" s="3"/>
      <c r="I107" s="17"/>
    </row>
    <row r="108" spans="1:9" ht="19.5" customHeight="1">
      <c r="A108" s="23"/>
      <c r="B108" s="3"/>
      <c r="C108" s="3"/>
      <c r="D108" s="3"/>
      <c r="E108" s="3"/>
      <c r="F108" s="3"/>
      <c r="G108" s="3"/>
      <c r="H108" s="3"/>
      <c r="I108" s="17"/>
    </row>
    <row r="109" spans="1:9" ht="19.5" customHeight="1">
      <c r="A109" s="23"/>
      <c r="B109" s="3"/>
      <c r="C109" s="3"/>
      <c r="D109" s="3"/>
      <c r="E109" s="3"/>
      <c r="F109" s="3"/>
      <c r="G109" s="3"/>
      <c r="H109" s="3"/>
      <c r="I109" s="17"/>
    </row>
    <row r="110" spans="1:9" ht="19.5" customHeight="1">
      <c r="A110" s="23"/>
      <c r="B110" s="3"/>
      <c r="C110" s="3"/>
      <c r="D110" s="3"/>
      <c r="E110" s="3"/>
      <c r="F110" s="3"/>
      <c r="G110" s="3"/>
      <c r="H110" s="3"/>
      <c r="I110" s="17"/>
    </row>
    <row r="111" spans="1:9" ht="19.5" customHeight="1">
      <c r="A111" s="23"/>
      <c r="B111" s="3"/>
      <c r="C111" s="3"/>
      <c r="D111" s="3"/>
      <c r="E111" s="3"/>
      <c r="F111" s="3"/>
      <c r="G111" s="3"/>
      <c r="H111" s="3"/>
      <c r="I111" s="17"/>
    </row>
    <row r="112" spans="1:9" ht="19.5" customHeight="1">
      <c r="A112" s="23"/>
      <c r="B112" s="3"/>
      <c r="C112" s="3"/>
      <c r="D112" s="3"/>
      <c r="E112" s="3"/>
      <c r="F112" s="3"/>
      <c r="G112" s="3"/>
      <c r="H112" s="3"/>
      <c r="I112" s="17"/>
    </row>
    <row r="113" spans="1:9" ht="19.5" customHeight="1">
      <c r="A113" s="23"/>
      <c r="B113" s="3"/>
      <c r="C113" s="3"/>
      <c r="D113" s="3"/>
      <c r="E113" s="3"/>
      <c r="F113" s="3"/>
      <c r="G113" s="3"/>
      <c r="H113" s="3"/>
      <c r="I113" s="17"/>
    </row>
    <row r="114" spans="1:9" ht="19.5" customHeight="1">
      <c r="A114" s="23"/>
      <c r="B114" s="3"/>
      <c r="C114" s="3"/>
      <c r="D114" s="3"/>
      <c r="E114" s="3"/>
      <c r="F114" s="3"/>
      <c r="G114" s="3"/>
      <c r="H114" s="3"/>
      <c r="I114" s="17"/>
    </row>
    <row r="115" spans="1:9" ht="19.5" customHeight="1">
      <c r="A115" s="23"/>
      <c r="B115" s="3"/>
      <c r="C115" s="3"/>
      <c r="D115" s="3"/>
      <c r="E115" s="3"/>
      <c r="F115" s="3"/>
      <c r="G115" s="3"/>
      <c r="H115" s="3"/>
      <c r="I115" s="17"/>
    </row>
    <row r="116" spans="1:9" ht="19.5" customHeight="1">
      <c r="A116" s="23"/>
      <c r="B116" s="3"/>
      <c r="C116" s="3"/>
      <c r="D116" s="3"/>
      <c r="E116" s="3"/>
      <c r="F116" s="3"/>
      <c r="G116" s="3"/>
      <c r="H116" s="3"/>
      <c r="I116" s="17"/>
    </row>
    <row r="117" spans="1:9" ht="19.5" customHeight="1">
      <c r="A117" s="23"/>
      <c r="B117" s="3"/>
      <c r="C117" s="3"/>
      <c r="D117" s="3"/>
      <c r="E117" s="3"/>
      <c r="F117" s="3"/>
      <c r="G117" s="3"/>
      <c r="H117" s="3"/>
      <c r="I117" s="17"/>
    </row>
    <row r="118" spans="1:9" ht="19.5" customHeight="1">
      <c r="A118" s="23"/>
      <c r="B118" s="3"/>
      <c r="C118" s="3"/>
      <c r="D118" s="3"/>
      <c r="E118" s="3"/>
      <c r="F118" s="3"/>
      <c r="G118" s="3"/>
      <c r="H118" s="3"/>
      <c r="I118" s="17"/>
    </row>
    <row r="119" spans="1:9" ht="19.5" customHeight="1">
      <c r="A119" s="23"/>
      <c r="B119" s="3"/>
      <c r="C119" s="3"/>
      <c r="D119" s="3"/>
      <c r="E119" s="3"/>
      <c r="F119" s="3"/>
      <c r="G119" s="3"/>
      <c r="H119" s="3"/>
      <c r="I119" s="17"/>
    </row>
    <row r="120" spans="1:9" ht="19.5" customHeight="1">
      <c r="A120" s="23"/>
      <c r="B120" s="3"/>
      <c r="C120" s="3"/>
      <c r="D120" s="3"/>
      <c r="E120" s="3"/>
      <c r="F120" s="3"/>
      <c r="G120" s="3"/>
      <c r="H120" s="3"/>
      <c r="I120" s="17"/>
    </row>
    <row r="121" spans="1:9" ht="19.5" customHeight="1">
      <c r="A121" s="23"/>
      <c r="B121" s="3"/>
      <c r="C121" s="3"/>
      <c r="D121" s="3"/>
      <c r="E121" s="3"/>
      <c r="F121" s="3"/>
      <c r="G121" s="3"/>
      <c r="H121" s="3"/>
      <c r="I121" s="17"/>
    </row>
    <row r="122" spans="1:9" ht="13.5" customHeight="1">
      <c r="A122" s="23"/>
      <c r="B122" s="3"/>
      <c r="C122" s="3"/>
      <c r="D122" s="3"/>
      <c r="E122" s="3"/>
      <c r="F122" s="3"/>
      <c r="G122" s="3"/>
      <c r="H122" s="3"/>
      <c r="I122" s="17"/>
    </row>
    <row r="123" spans="1:9" ht="13.5" customHeight="1">
      <c r="A123" s="23"/>
      <c r="B123" s="3"/>
      <c r="C123" s="3"/>
      <c r="D123" s="3"/>
      <c r="E123" s="3"/>
      <c r="F123" s="3"/>
      <c r="G123" s="3"/>
      <c r="H123" s="3"/>
      <c r="I123" s="17"/>
    </row>
    <row r="124" spans="1:9" ht="13.5" customHeight="1">
      <c r="A124" s="23"/>
      <c r="B124" s="3"/>
      <c r="C124" s="3"/>
      <c r="D124" s="3"/>
      <c r="E124" s="3"/>
      <c r="F124" s="3"/>
      <c r="G124" s="3"/>
      <c r="H124" s="3"/>
      <c r="I124" s="17"/>
    </row>
    <row r="125" spans="1:9" ht="13.5" customHeight="1">
      <c r="A125" s="23"/>
      <c r="B125" s="3"/>
      <c r="C125" s="3"/>
      <c r="D125" s="3"/>
      <c r="E125" s="3"/>
      <c r="F125" s="3"/>
      <c r="G125" s="3"/>
      <c r="H125" s="3"/>
      <c r="I125" s="17"/>
    </row>
    <row r="126" spans="1:9" ht="13.5" customHeight="1">
      <c r="A126" s="23"/>
      <c r="B126" s="3"/>
      <c r="C126" s="3"/>
      <c r="D126" s="3"/>
      <c r="E126" s="3"/>
      <c r="F126" s="3"/>
      <c r="G126" s="3"/>
      <c r="H126" s="3"/>
      <c r="I126" s="17"/>
    </row>
    <row r="127" spans="1:9" ht="13.5" customHeight="1">
      <c r="A127" s="23"/>
      <c r="B127" s="3"/>
      <c r="C127" s="3"/>
      <c r="D127" s="3"/>
      <c r="E127" s="3"/>
      <c r="F127" s="3"/>
      <c r="G127" s="3"/>
      <c r="H127" s="3"/>
      <c r="I127" s="17"/>
    </row>
    <row r="128" spans="1:9" ht="13.5" customHeight="1">
      <c r="A128" s="23"/>
      <c r="B128" s="3"/>
      <c r="C128" s="3"/>
      <c r="D128" s="3"/>
      <c r="E128" s="3"/>
      <c r="F128" s="3"/>
      <c r="G128" s="3"/>
      <c r="H128" s="3"/>
      <c r="I128" s="17"/>
    </row>
    <row r="129" spans="2:9" ht="13.5" customHeight="1">
      <c r="B129" s="3"/>
      <c r="C129" s="3"/>
      <c r="D129" s="3"/>
      <c r="E129" s="3"/>
      <c r="F129" s="3"/>
      <c r="G129" s="3"/>
      <c r="H129" s="3"/>
      <c r="I129" s="17"/>
    </row>
    <row r="130" spans="2:9" ht="13.5" customHeight="1"/>
    <row r="131" spans="2:9" ht="13.5" customHeight="1"/>
    <row r="132" spans="2:9" ht="13.5" customHeight="1"/>
    <row r="133" spans="2:9" ht="13.5" customHeight="1"/>
    <row r="134" spans="2:9" ht="13.5" customHeight="1"/>
    <row r="135" spans="2:9" ht="13.5" customHeight="1"/>
    <row r="136" spans="2:9" ht="13.5" customHeight="1"/>
    <row r="137" spans="2:9" ht="13.5" customHeight="1"/>
    <row r="138" spans="2:9" ht="13.5" customHeight="1"/>
    <row r="139" spans="2:9" ht="13.5" customHeight="1"/>
    <row r="140" spans="2:9" ht="13.5" customHeight="1"/>
    <row r="141" spans="2:9" ht="13.5" customHeight="1"/>
    <row r="142" spans="2:9" ht="13.5" customHeight="1"/>
    <row r="143" spans="2:9" ht="13.5" customHeight="1"/>
    <row r="144" spans="2:9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</sheetData>
  <sortState ref="B9:J76">
    <sortCondition ref="E11"/>
  </sortState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23"/>
  <sheetViews>
    <sheetView showGridLines="0" workbookViewId="0"/>
  </sheetViews>
  <sheetFormatPr defaultRowHeight="12.75"/>
  <cols>
    <col min="2" max="3" width="15" customWidth="1"/>
    <col min="4" max="4" width="18.42578125" customWidth="1"/>
    <col min="5" max="5" width="20.85546875" style="46" customWidth="1"/>
    <col min="6" max="6" width="15" style="41" customWidth="1"/>
  </cols>
  <sheetData>
    <row r="1" spans="1:6" ht="30">
      <c r="A1" s="2" t="s">
        <v>19</v>
      </c>
    </row>
    <row r="3" spans="1:6" ht="26.25">
      <c r="A3" s="24" t="s">
        <v>110</v>
      </c>
    </row>
    <row r="6" spans="1:6" ht="18.75" thickBot="1">
      <c r="B6" s="49" t="s">
        <v>111</v>
      </c>
      <c r="C6" s="50" t="s">
        <v>112</v>
      </c>
      <c r="D6" s="50" t="s">
        <v>31</v>
      </c>
      <c r="E6" s="51" t="s">
        <v>90</v>
      </c>
      <c r="F6" s="52" t="s">
        <v>116</v>
      </c>
    </row>
    <row r="7" spans="1:6" ht="18">
      <c r="B7" s="44" t="s">
        <v>113</v>
      </c>
      <c r="C7" s="45" t="s">
        <v>114</v>
      </c>
      <c r="D7" s="44" t="s">
        <v>115</v>
      </c>
      <c r="E7" s="47">
        <v>7707340350</v>
      </c>
      <c r="F7" s="42">
        <v>58</v>
      </c>
    </row>
    <row r="8" spans="1:6" ht="18">
      <c r="B8" s="44" t="s">
        <v>117</v>
      </c>
      <c r="C8" s="45" t="s">
        <v>118</v>
      </c>
      <c r="D8" s="44" t="s">
        <v>119</v>
      </c>
      <c r="E8" s="47">
        <v>7125440988</v>
      </c>
      <c r="F8" s="42">
        <v>85</v>
      </c>
    </row>
    <row r="9" spans="1:6" ht="18">
      <c r="B9" s="31"/>
      <c r="C9" s="32"/>
      <c r="D9" s="31"/>
      <c r="E9" s="48"/>
      <c r="F9" s="42"/>
    </row>
    <row r="23" spans="1:1" ht="26.25">
      <c r="A23" s="24" t="s">
        <v>120</v>
      </c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I96"/>
  <sheetViews>
    <sheetView showGridLines="0" workbookViewId="0"/>
  </sheetViews>
  <sheetFormatPr defaultRowHeight="12.75"/>
  <cols>
    <col min="1" max="1" width="3.28515625" customWidth="1"/>
    <col min="2" max="5" width="2.140625" customWidth="1"/>
    <col min="6" max="6" width="34.42578125" style="39" customWidth="1"/>
    <col min="7" max="7" width="20.7109375" style="39" customWidth="1"/>
    <col min="8" max="8" width="16.42578125" style="73" customWidth="1"/>
    <col min="9" max="9" width="21.85546875" style="39" customWidth="1"/>
  </cols>
  <sheetData>
    <row r="1" spans="1:9" ht="30">
      <c r="A1" s="2" t="s">
        <v>20</v>
      </c>
    </row>
    <row r="2" spans="1:9" ht="30">
      <c r="A2" s="1"/>
      <c r="D2" s="72" t="s">
        <v>175</v>
      </c>
      <c r="E2" s="76"/>
      <c r="F2" s="72"/>
      <c r="G2" s="72"/>
      <c r="H2" s="77"/>
    </row>
    <row r="3" spans="1:9" ht="19.5" customHeight="1">
      <c r="A3" s="1"/>
      <c r="D3" s="76"/>
      <c r="E3" s="72" t="s">
        <v>176</v>
      </c>
      <c r="F3" s="72"/>
      <c r="G3" s="78">
        <v>0.08</v>
      </c>
    </row>
    <row r="4" spans="1:9" ht="15.75">
      <c r="D4" s="76"/>
      <c r="E4" s="79" t="s">
        <v>177</v>
      </c>
      <c r="F4" s="72"/>
      <c r="G4" s="80">
        <v>4.4999999999999998E-2</v>
      </c>
    </row>
    <row r="5" spans="1:9" ht="15.75">
      <c r="B5" s="53"/>
      <c r="C5" s="53"/>
      <c r="D5" s="53"/>
      <c r="E5" s="53"/>
      <c r="F5" s="53"/>
      <c r="G5" s="63"/>
      <c r="I5" s="63"/>
    </row>
    <row r="6" spans="1:9" ht="32.25" thickBot="1">
      <c r="B6" s="54"/>
      <c r="C6" s="54"/>
      <c r="D6" s="54"/>
      <c r="E6" s="54"/>
      <c r="F6" s="54"/>
      <c r="G6" s="70">
        <v>2008</v>
      </c>
      <c r="H6" s="71" t="s">
        <v>174</v>
      </c>
      <c r="I6" s="70" t="s">
        <v>173</v>
      </c>
    </row>
    <row r="7" spans="1:9" ht="15.75">
      <c r="A7" s="62"/>
      <c r="B7" s="55" t="s">
        <v>121</v>
      </c>
      <c r="C7" s="55"/>
      <c r="D7" s="55"/>
      <c r="E7" s="55"/>
      <c r="F7" s="55"/>
      <c r="G7" s="64"/>
      <c r="H7" s="74"/>
      <c r="I7" s="64"/>
    </row>
    <row r="8" spans="1:9" ht="15.75">
      <c r="A8" s="62"/>
      <c r="B8" s="56"/>
      <c r="C8" s="56"/>
      <c r="D8" s="56" t="s">
        <v>122</v>
      </c>
      <c r="E8" s="56"/>
      <c r="F8" s="56"/>
      <c r="G8" s="64"/>
      <c r="H8" s="74"/>
      <c r="I8" s="64"/>
    </row>
    <row r="9" spans="1:9" ht="15.75">
      <c r="A9" s="62"/>
      <c r="B9" s="57"/>
      <c r="C9" s="57"/>
      <c r="D9" s="57"/>
      <c r="E9" s="57"/>
      <c r="F9" s="57" t="s">
        <v>123</v>
      </c>
      <c r="G9" s="65">
        <v>1662130.8</v>
      </c>
      <c r="H9" s="74">
        <f>G3</f>
        <v>0.08</v>
      </c>
      <c r="I9" s="65">
        <f>G9*(1+H9)</f>
        <v>1795101.2640000002</v>
      </c>
    </row>
    <row r="10" spans="1:9" ht="15.75">
      <c r="A10" s="62"/>
      <c r="B10" s="57"/>
      <c r="C10" s="57"/>
      <c r="D10" s="57"/>
      <c r="E10" s="57"/>
      <c r="F10" s="57" t="s">
        <v>124</v>
      </c>
      <c r="G10" s="64">
        <v>-2557.1999999999998</v>
      </c>
      <c r="H10" s="74">
        <f>H9</f>
        <v>0.08</v>
      </c>
      <c r="I10" s="64">
        <f>G10*(1+H10)</f>
        <v>-2761.7759999999998</v>
      </c>
    </row>
    <row r="11" spans="1:9" ht="20.25">
      <c r="A11" s="62"/>
      <c r="B11" s="57"/>
      <c r="C11" s="57"/>
      <c r="D11" s="57"/>
      <c r="E11" s="57"/>
      <c r="F11" s="57" t="s">
        <v>125</v>
      </c>
      <c r="G11" s="66">
        <v>0</v>
      </c>
      <c r="H11" s="74"/>
      <c r="I11" s="66">
        <v>0</v>
      </c>
    </row>
    <row r="12" spans="1:9" ht="20.25">
      <c r="A12" s="62"/>
      <c r="B12" s="57"/>
      <c r="C12" s="57"/>
      <c r="D12" s="58" t="s">
        <v>126</v>
      </c>
      <c r="E12" s="58"/>
      <c r="F12" s="58"/>
      <c r="G12" s="67">
        <f>SUBTOTAL(9, (G8:G11))</f>
        <v>1659573.6</v>
      </c>
      <c r="H12" s="74"/>
      <c r="I12" s="67">
        <f>SUBTOTAL(9, (I8:I11))</f>
        <v>1792339.4880000001</v>
      </c>
    </row>
    <row r="13" spans="1:9" ht="20.25">
      <c r="A13" s="62"/>
      <c r="B13" s="57"/>
      <c r="C13" s="57"/>
      <c r="D13" s="58"/>
      <c r="E13" s="58"/>
      <c r="F13" s="58"/>
      <c r="G13" s="67"/>
      <c r="H13" s="74"/>
      <c r="I13" s="67"/>
    </row>
    <row r="14" spans="1:9" ht="15.75">
      <c r="A14" s="62"/>
      <c r="B14" s="56"/>
      <c r="C14" s="56"/>
      <c r="D14" s="56" t="s">
        <v>127</v>
      </c>
      <c r="E14" s="56"/>
      <c r="F14" s="56"/>
      <c r="G14" s="64"/>
      <c r="H14" s="74"/>
      <c r="I14" s="64"/>
    </row>
    <row r="15" spans="1:9" ht="15.75">
      <c r="A15" s="62"/>
      <c r="B15" s="57"/>
      <c r="C15" s="57"/>
      <c r="D15" s="57"/>
      <c r="E15" s="57"/>
      <c r="F15" s="57" t="s">
        <v>128</v>
      </c>
      <c r="G15" s="64">
        <v>1125367.08</v>
      </c>
      <c r="H15" s="74">
        <f>G4</f>
        <v>4.4999999999999998E-2</v>
      </c>
      <c r="I15" s="64">
        <f>G15*(1+H15)</f>
        <v>1176008.5985999999</v>
      </c>
    </row>
    <row r="16" spans="1:9" ht="20.25">
      <c r="A16" s="62"/>
      <c r="B16" s="57"/>
      <c r="C16" s="57"/>
      <c r="D16" s="57"/>
      <c r="E16" s="57"/>
      <c r="F16" s="57" t="s">
        <v>129</v>
      </c>
      <c r="G16" s="66">
        <v>-2177.16</v>
      </c>
      <c r="H16" s="74">
        <f>$H$15</f>
        <v>4.4999999999999998E-2</v>
      </c>
      <c r="I16" s="66">
        <f>G16*(1+H16)</f>
        <v>-2275.1321999999996</v>
      </c>
    </row>
    <row r="17" spans="1:9" ht="20.25">
      <c r="A17" s="62"/>
      <c r="B17" s="57"/>
      <c r="C17" s="57"/>
      <c r="D17" s="58" t="s">
        <v>130</v>
      </c>
      <c r="E17" s="58"/>
      <c r="F17" s="58"/>
      <c r="G17" s="67">
        <f>SUBTOTAL(9, (G14:G16))</f>
        <v>1123189.9200000002</v>
      </c>
      <c r="H17" s="74"/>
      <c r="I17" s="67">
        <f>SUBTOTAL(9, (I14:I16))</f>
        <v>1173733.4663999998</v>
      </c>
    </row>
    <row r="18" spans="1:9" ht="20.25">
      <c r="A18" s="62"/>
      <c r="B18" s="57"/>
      <c r="C18" s="57"/>
      <c r="D18" s="58"/>
      <c r="E18" s="58"/>
      <c r="F18" s="58"/>
      <c r="G18" s="67"/>
      <c r="H18" s="74"/>
      <c r="I18" s="67"/>
    </row>
    <row r="19" spans="1:9" ht="20.25">
      <c r="A19" s="62"/>
      <c r="B19" s="57"/>
      <c r="C19" s="58" t="s">
        <v>131</v>
      </c>
      <c r="D19" s="58"/>
      <c r="E19" s="58"/>
      <c r="F19" s="58"/>
      <c r="G19" s="67">
        <f>G12-G17</f>
        <v>536383.67999999993</v>
      </c>
      <c r="H19" s="74"/>
      <c r="I19" s="67">
        <f>I12-I17</f>
        <v>618606.02160000033</v>
      </c>
    </row>
    <row r="20" spans="1:9" ht="15.75">
      <c r="A20" s="62"/>
      <c r="B20" s="57"/>
      <c r="C20" s="58" t="s">
        <v>179</v>
      </c>
      <c r="D20" s="58"/>
      <c r="E20" s="58"/>
      <c r="F20" s="58"/>
      <c r="G20" s="75">
        <f>G19/G12</f>
        <v>0.32320571983068414</v>
      </c>
      <c r="H20" s="74"/>
      <c r="I20" s="75">
        <f>I19/I12</f>
        <v>0.34513886779913444</v>
      </c>
    </row>
    <row r="21" spans="1:9" ht="15.75">
      <c r="A21" s="62"/>
      <c r="B21" s="57"/>
      <c r="C21" s="58"/>
      <c r="D21" s="58"/>
      <c r="E21" s="58"/>
      <c r="F21" s="58"/>
      <c r="G21" s="75"/>
      <c r="H21" s="74"/>
      <c r="I21" s="75"/>
    </row>
    <row r="22" spans="1:9" ht="15.75">
      <c r="A22" s="62"/>
      <c r="B22" s="56"/>
      <c r="C22" s="56"/>
      <c r="D22" s="56" t="s">
        <v>132</v>
      </c>
      <c r="E22" s="56"/>
      <c r="F22" s="56"/>
      <c r="G22" s="64"/>
      <c r="H22" s="74"/>
      <c r="I22" s="64"/>
    </row>
    <row r="23" spans="1:9" ht="15.75">
      <c r="A23" s="62"/>
      <c r="B23" s="56"/>
      <c r="C23" s="56"/>
      <c r="D23" s="56"/>
      <c r="E23" s="56" t="s">
        <v>133</v>
      </c>
      <c r="F23" s="56"/>
      <c r="G23" s="64"/>
      <c r="H23" s="74"/>
      <c r="I23" s="64"/>
    </row>
    <row r="24" spans="1:9" ht="15.75">
      <c r="A24" s="62"/>
      <c r="B24" s="57"/>
      <c r="C24" s="57"/>
      <c r="D24" s="57"/>
      <c r="E24" s="57"/>
      <c r="F24" s="57" t="s">
        <v>134</v>
      </c>
      <c r="G24" s="64">
        <v>6966.48</v>
      </c>
      <c r="H24" s="74">
        <f>$H$15</f>
        <v>4.4999999999999998E-2</v>
      </c>
      <c r="I24" s="64">
        <f>G24*(1+H24)</f>
        <v>7279.9715999999989</v>
      </c>
    </row>
    <row r="25" spans="1:9" ht="15.75">
      <c r="A25" s="62"/>
      <c r="B25" s="57"/>
      <c r="C25" s="57"/>
      <c r="D25" s="57"/>
      <c r="E25" s="57"/>
      <c r="F25" s="57" t="s">
        <v>135</v>
      </c>
      <c r="G25" s="64">
        <v>7200</v>
      </c>
      <c r="H25" s="74">
        <f>$H$15</f>
        <v>4.4999999999999998E-2</v>
      </c>
      <c r="I25" s="64">
        <f>G25*(1+H25)</f>
        <v>7523.9999999999991</v>
      </c>
    </row>
    <row r="26" spans="1:9" ht="20.25">
      <c r="A26" s="62"/>
      <c r="B26" s="57"/>
      <c r="C26" s="57"/>
      <c r="D26" s="57"/>
      <c r="E26" s="57"/>
      <c r="F26" s="57" t="s">
        <v>136</v>
      </c>
      <c r="G26" s="68">
        <v>1516.8</v>
      </c>
      <c r="H26" s="74">
        <f>$H$15</f>
        <v>4.4999999999999998E-2</v>
      </c>
      <c r="I26" s="68">
        <f>G26*(1+H26)</f>
        <v>1585.0559999999998</v>
      </c>
    </row>
    <row r="27" spans="1:9" ht="20.25">
      <c r="A27" s="62"/>
      <c r="B27" s="57"/>
      <c r="C27" s="57"/>
      <c r="D27" s="57"/>
      <c r="E27" s="58" t="s">
        <v>137</v>
      </c>
      <c r="F27" s="58"/>
      <c r="G27" s="67">
        <f>SUBTOTAL(9, (G23:G26))</f>
        <v>15683.279999999999</v>
      </c>
      <c r="H27" s="74"/>
      <c r="I27" s="67">
        <f>SUBTOTAL(9, (I23:I26))</f>
        <v>16389.027599999998</v>
      </c>
    </row>
    <row r="28" spans="1:9" ht="20.25">
      <c r="A28" s="62"/>
      <c r="B28" s="57"/>
      <c r="C28" s="57"/>
      <c r="D28" s="57"/>
      <c r="E28" s="58"/>
      <c r="F28" s="58"/>
      <c r="G28" s="67"/>
      <c r="H28" s="74"/>
      <c r="I28" s="67"/>
    </row>
    <row r="29" spans="1:9" ht="15.75">
      <c r="A29" s="62"/>
      <c r="B29" s="57"/>
      <c r="C29" s="57"/>
      <c r="D29" s="57"/>
      <c r="E29" s="57"/>
      <c r="F29" s="57" t="s">
        <v>138</v>
      </c>
      <c r="G29" s="64">
        <v>516</v>
      </c>
      <c r="H29" s="74">
        <f>$H$15</f>
        <v>4.4999999999999998E-2</v>
      </c>
      <c r="I29" s="64">
        <f>G29*(1+H29)</f>
        <v>539.21999999999991</v>
      </c>
    </row>
    <row r="30" spans="1:9" ht="15.75">
      <c r="A30" s="62"/>
      <c r="B30" s="57"/>
      <c r="C30" s="57"/>
      <c r="D30" s="57"/>
      <c r="E30" s="57"/>
      <c r="F30" s="57" t="s">
        <v>139</v>
      </c>
      <c r="G30" s="64">
        <v>571.55999999999995</v>
      </c>
      <c r="H30" s="74">
        <f>$H$15</f>
        <v>4.4999999999999998E-2</v>
      </c>
      <c r="I30" s="64">
        <f>G30*(1+H30)</f>
        <v>597.28019999999992</v>
      </c>
    </row>
    <row r="31" spans="1:9" ht="15.75">
      <c r="A31" s="62"/>
      <c r="B31" s="56"/>
      <c r="C31" s="56"/>
      <c r="D31" s="56"/>
      <c r="E31" s="56" t="s">
        <v>140</v>
      </c>
      <c r="F31" s="56"/>
      <c r="G31" s="64">
        <v>0</v>
      </c>
      <c r="H31" s="74"/>
      <c r="I31" s="64"/>
    </row>
    <row r="32" spans="1:9" ht="15.75">
      <c r="A32" s="62"/>
      <c r="B32" s="57"/>
      <c r="C32" s="57"/>
      <c r="D32" s="57"/>
      <c r="E32" s="57"/>
      <c r="F32" s="57" t="s">
        <v>141</v>
      </c>
      <c r="G32" s="64">
        <v>3000</v>
      </c>
      <c r="H32" s="74">
        <f>$H$15</f>
        <v>4.4999999999999998E-2</v>
      </c>
      <c r="I32" s="64">
        <f>G32*(1+H32)</f>
        <v>3135</v>
      </c>
    </row>
    <row r="33" spans="1:9" ht="20.25">
      <c r="A33" s="62"/>
      <c r="B33" s="57"/>
      <c r="C33" s="57"/>
      <c r="D33" s="57"/>
      <c r="E33" s="57"/>
      <c r="F33" s="57" t="s">
        <v>142</v>
      </c>
      <c r="G33" s="68">
        <v>900</v>
      </c>
      <c r="H33" s="74">
        <f>$H$15</f>
        <v>4.4999999999999998E-2</v>
      </c>
      <c r="I33" s="68">
        <f>G33*(1+H33)</f>
        <v>940.49999999999989</v>
      </c>
    </row>
    <row r="34" spans="1:9" ht="20.25">
      <c r="A34" s="62"/>
      <c r="B34" s="57"/>
      <c r="C34" s="57"/>
      <c r="D34" s="57"/>
      <c r="E34" s="58" t="s">
        <v>143</v>
      </c>
      <c r="F34" s="58"/>
      <c r="G34" s="67">
        <f>SUBTOTAL(9, (G31:G33))</f>
        <v>3900</v>
      </c>
      <c r="H34" s="74"/>
      <c r="I34" s="67">
        <f>SUBTOTAL(9, (I31:I33))</f>
        <v>4075.5</v>
      </c>
    </row>
    <row r="35" spans="1:9" ht="20.25">
      <c r="A35" s="62"/>
      <c r="B35" s="57"/>
      <c r="C35" s="57"/>
      <c r="D35" s="57"/>
      <c r="E35" s="58"/>
      <c r="F35" s="58"/>
      <c r="G35" s="67"/>
      <c r="H35" s="74"/>
      <c r="I35" s="67"/>
    </row>
    <row r="36" spans="1:9" ht="15.75">
      <c r="A36" s="62"/>
      <c r="B36" s="57"/>
      <c r="C36" s="57"/>
      <c r="D36" s="57"/>
      <c r="E36" s="57"/>
      <c r="F36" s="57" t="s">
        <v>144</v>
      </c>
      <c r="G36" s="64">
        <v>1241.6400000000001</v>
      </c>
      <c r="H36" s="74">
        <f t="shared" ref="H36:H41" si="0">$H$15</f>
        <v>4.4999999999999998E-2</v>
      </c>
      <c r="I36" s="64">
        <f t="shared" ref="I36:I41" si="1">G36*(1+H36)</f>
        <v>1297.5137999999999</v>
      </c>
    </row>
    <row r="37" spans="1:9" ht="15.75">
      <c r="A37" s="62"/>
      <c r="B37" s="57"/>
      <c r="C37" s="57"/>
      <c r="D37" s="57"/>
      <c r="E37" s="57"/>
      <c r="F37" s="57" t="s">
        <v>145</v>
      </c>
      <c r="G37" s="64">
        <v>8042.76</v>
      </c>
      <c r="H37" s="74">
        <f t="shared" si="0"/>
        <v>4.4999999999999998E-2</v>
      </c>
      <c r="I37" s="64">
        <f t="shared" si="1"/>
        <v>8404.6841999999997</v>
      </c>
    </row>
    <row r="38" spans="1:9" ht="15.75">
      <c r="A38" s="62"/>
      <c r="B38" s="57"/>
      <c r="C38" s="57"/>
      <c r="D38" s="57"/>
      <c r="E38" s="57"/>
      <c r="F38" s="57" t="s">
        <v>146</v>
      </c>
      <c r="G38" s="64">
        <v>9889.44</v>
      </c>
      <c r="H38" s="74">
        <f t="shared" si="0"/>
        <v>4.4999999999999998E-2</v>
      </c>
      <c r="I38" s="64">
        <f t="shared" si="1"/>
        <v>10334.4648</v>
      </c>
    </row>
    <row r="39" spans="1:9" ht="15.75">
      <c r="A39" s="62"/>
      <c r="B39" s="57"/>
      <c r="C39" s="57"/>
      <c r="D39" s="57"/>
      <c r="E39" s="57"/>
      <c r="F39" s="57" t="s">
        <v>147</v>
      </c>
      <c r="G39" s="64">
        <v>1046.28</v>
      </c>
      <c r="H39" s="74">
        <f t="shared" si="0"/>
        <v>4.4999999999999998E-2</v>
      </c>
      <c r="I39" s="64">
        <f t="shared" si="1"/>
        <v>1093.3625999999999</v>
      </c>
    </row>
    <row r="40" spans="1:9" ht="15.75">
      <c r="A40" s="62"/>
      <c r="B40" s="57"/>
      <c r="C40" s="57"/>
      <c r="D40" s="57"/>
      <c r="E40" s="57"/>
      <c r="F40" s="57" t="s">
        <v>148</v>
      </c>
      <c r="G40" s="64">
        <v>31200</v>
      </c>
      <c r="H40" s="74">
        <f t="shared" si="0"/>
        <v>4.4999999999999998E-2</v>
      </c>
      <c r="I40" s="64">
        <f t="shared" si="1"/>
        <v>32603.999999999996</v>
      </c>
    </row>
    <row r="41" spans="1:9" ht="15.75">
      <c r="A41" s="62"/>
      <c r="B41" s="57"/>
      <c r="C41" s="57"/>
      <c r="D41" s="57"/>
      <c r="E41" s="57"/>
      <c r="F41" s="57" t="s">
        <v>149</v>
      </c>
      <c r="G41" s="64">
        <v>18543.599999999999</v>
      </c>
      <c r="H41" s="74">
        <f t="shared" si="0"/>
        <v>4.4999999999999998E-2</v>
      </c>
      <c r="I41" s="64">
        <f t="shared" si="1"/>
        <v>19378.061999999998</v>
      </c>
    </row>
    <row r="42" spans="1:9" ht="15.75">
      <c r="A42" s="62"/>
      <c r="B42" s="57"/>
      <c r="C42" s="57"/>
      <c r="D42" s="57"/>
      <c r="E42" s="57"/>
      <c r="F42" s="57"/>
      <c r="G42" s="64"/>
      <c r="H42" s="74"/>
      <c r="I42" s="64"/>
    </row>
    <row r="43" spans="1:9" ht="15.75">
      <c r="A43" s="62"/>
      <c r="B43" s="56"/>
      <c r="C43" s="56"/>
      <c r="D43" s="56"/>
      <c r="E43" s="56" t="s">
        <v>150</v>
      </c>
      <c r="F43" s="56"/>
      <c r="G43" s="64"/>
      <c r="H43" s="74"/>
      <c r="I43" s="64"/>
    </row>
    <row r="44" spans="1:9" ht="20.25">
      <c r="A44" s="62"/>
      <c r="B44" s="57"/>
      <c r="C44" s="57"/>
      <c r="D44" s="57"/>
      <c r="E44" s="57"/>
      <c r="F44" s="57" t="s">
        <v>151</v>
      </c>
      <c r="G44" s="68">
        <v>41076</v>
      </c>
      <c r="H44" s="74">
        <f>H30</f>
        <v>4.4999999999999998E-2</v>
      </c>
      <c r="I44" s="68">
        <f>G44*(1+H44)</f>
        <v>42924.42</v>
      </c>
    </row>
    <row r="45" spans="1:9" ht="20.25">
      <c r="A45" s="62"/>
      <c r="B45" s="57"/>
      <c r="C45" s="57"/>
      <c r="D45" s="57"/>
      <c r="E45" s="58" t="s">
        <v>152</v>
      </c>
      <c r="F45" s="58"/>
      <c r="G45" s="68">
        <f>SUBTOTAL(9, (G43:G44))</f>
        <v>41076</v>
      </c>
      <c r="H45" s="74"/>
      <c r="I45" s="68">
        <f>SUBTOTAL(9, (I43:I44))</f>
        <v>42924.42</v>
      </c>
    </row>
    <row r="46" spans="1:9" ht="20.25">
      <c r="A46" s="62"/>
      <c r="B46" s="57"/>
      <c r="C46" s="57"/>
      <c r="D46" s="57"/>
      <c r="E46" s="58"/>
      <c r="F46" s="58"/>
      <c r="G46" s="68"/>
      <c r="H46" s="74"/>
      <c r="I46" s="68"/>
    </row>
    <row r="47" spans="1:9" ht="15.75">
      <c r="A47" s="62"/>
      <c r="B47" s="56"/>
      <c r="C47" s="56"/>
      <c r="D47" s="56"/>
      <c r="E47" s="56" t="s">
        <v>153</v>
      </c>
      <c r="F47" s="56"/>
      <c r="G47" s="64"/>
      <c r="H47" s="74"/>
      <c r="I47" s="64"/>
    </row>
    <row r="48" spans="1:9" ht="15.75">
      <c r="A48" s="62"/>
      <c r="B48" s="57"/>
      <c r="C48" s="57"/>
      <c r="D48" s="57"/>
      <c r="E48" s="57"/>
      <c r="F48" s="57" t="s">
        <v>154</v>
      </c>
      <c r="G48" s="64">
        <v>777.36</v>
      </c>
      <c r="H48" s="74">
        <f>$H$15</f>
        <v>4.4999999999999998E-2</v>
      </c>
      <c r="I48" s="64">
        <f>G48*(1+H48)</f>
        <v>812.34119999999996</v>
      </c>
    </row>
    <row r="49" spans="1:9" ht="20.25">
      <c r="A49" s="62"/>
      <c r="B49" s="57"/>
      <c r="C49" s="57"/>
      <c r="D49" s="57"/>
      <c r="E49" s="57"/>
      <c r="F49" s="57" t="s">
        <v>155</v>
      </c>
      <c r="G49" s="68">
        <v>0</v>
      </c>
      <c r="H49" s="74">
        <f>$H$15</f>
        <v>4.4999999999999998E-2</v>
      </c>
      <c r="I49" s="68">
        <f>G49*(1+H49)</f>
        <v>0</v>
      </c>
    </row>
    <row r="50" spans="1:9" ht="20.25">
      <c r="A50" s="62"/>
      <c r="B50" s="57"/>
      <c r="C50" s="57"/>
      <c r="D50" s="57"/>
      <c r="E50" s="58" t="s">
        <v>156</v>
      </c>
      <c r="F50" s="58"/>
      <c r="G50" s="67">
        <f>SUBTOTAL(9, (G47:G49))</f>
        <v>777.36</v>
      </c>
      <c r="H50" s="74"/>
      <c r="I50" s="67">
        <f>SUBTOTAL(9, (I47:I49))</f>
        <v>812.34119999999996</v>
      </c>
    </row>
    <row r="51" spans="1:9" ht="20.25">
      <c r="A51" s="62"/>
      <c r="B51" s="57"/>
      <c r="C51" s="57"/>
      <c r="D51" s="57"/>
      <c r="E51" s="58"/>
      <c r="F51" s="58"/>
      <c r="G51" s="67"/>
      <c r="H51" s="74"/>
      <c r="I51" s="67"/>
    </row>
    <row r="52" spans="1:9" ht="15.75">
      <c r="A52" s="62"/>
      <c r="B52" s="56"/>
      <c r="C52" s="56"/>
      <c r="D52" s="56"/>
      <c r="E52" s="56" t="s">
        <v>157</v>
      </c>
      <c r="F52" s="56"/>
      <c r="G52" s="64"/>
      <c r="H52" s="74"/>
      <c r="I52" s="64"/>
    </row>
    <row r="53" spans="1:9" ht="20.25">
      <c r="A53" s="62"/>
      <c r="B53" s="57"/>
      <c r="C53" s="57"/>
      <c r="D53" s="57"/>
      <c r="E53" s="57"/>
      <c r="F53" s="57" t="s">
        <v>158</v>
      </c>
      <c r="G53" s="68">
        <v>12000</v>
      </c>
      <c r="H53" s="74">
        <f>$H$15</f>
        <v>4.4999999999999998E-2</v>
      </c>
      <c r="I53" s="68">
        <f>G53*(1+H53)</f>
        <v>12540</v>
      </c>
    </row>
    <row r="54" spans="1:9" ht="20.25">
      <c r="A54" s="62"/>
      <c r="B54" s="57"/>
      <c r="C54" s="57"/>
      <c r="D54" s="57"/>
      <c r="E54" s="58" t="s">
        <v>159</v>
      </c>
      <c r="F54" s="58"/>
      <c r="G54" s="68">
        <f>SUBTOTAL(9, (G52:G53))</f>
        <v>12000</v>
      </c>
      <c r="H54" s="74"/>
      <c r="I54" s="68">
        <f>SUBTOTAL(9, (I52:I53))</f>
        <v>12540</v>
      </c>
    </row>
    <row r="55" spans="1:9" ht="20.25">
      <c r="A55" s="62"/>
      <c r="B55" s="57"/>
      <c r="C55" s="57"/>
      <c r="D55" s="57"/>
      <c r="E55" s="58"/>
      <c r="F55" s="58"/>
      <c r="G55" s="68"/>
      <c r="H55" s="74"/>
      <c r="I55" s="68"/>
    </row>
    <row r="56" spans="1:9" ht="20.25">
      <c r="A56" s="62"/>
      <c r="B56" s="57"/>
      <c r="C56" s="57"/>
      <c r="D56" s="57"/>
      <c r="E56" s="57"/>
      <c r="F56" s="57" t="s">
        <v>160</v>
      </c>
      <c r="G56" s="68">
        <v>5670.34</v>
      </c>
      <c r="H56" s="74">
        <f>$H$15</f>
        <v>4.4999999999999998E-2</v>
      </c>
      <c r="I56" s="68">
        <f>G56*(1+H56)</f>
        <v>5925.5052999999998</v>
      </c>
    </row>
    <row r="57" spans="1:9" ht="20.25">
      <c r="A57" s="62"/>
      <c r="B57" s="57"/>
      <c r="C57" s="57"/>
      <c r="D57" s="58" t="s">
        <v>161</v>
      </c>
      <c r="E57" s="58"/>
      <c r="F57" s="58"/>
      <c r="G57" s="67">
        <f>G27+G29+G30+G34+G36+G37+G38+G39+G40+G41+G45+G50+G54+G56</f>
        <v>150158.25999999998</v>
      </c>
      <c r="H57" s="74"/>
      <c r="I57" s="67">
        <f>I27+I29+I30+I34+I36+I37+I38+I39+I40+I41+I45+I50+I54+I56</f>
        <v>156915.38169999997</v>
      </c>
    </row>
    <row r="58" spans="1:9" ht="20.25">
      <c r="A58" s="62"/>
      <c r="B58" s="57"/>
      <c r="C58" s="57"/>
      <c r="D58" s="58"/>
      <c r="E58" s="58"/>
      <c r="F58" s="58"/>
      <c r="G58" s="67"/>
      <c r="H58" s="74"/>
      <c r="I58" s="67"/>
    </row>
    <row r="59" spans="1:9" ht="20.25">
      <c r="A59" s="62"/>
      <c r="B59" s="59" t="s">
        <v>162</v>
      </c>
      <c r="C59" s="59"/>
      <c r="D59" s="59"/>
      <c r="E59" s="59"/>
      <c r="F59" s="59"/>
      <c r="G59" s="67">
        <f>G19-G57</f>
        <v>386225.41999999993</v>
      </c>
      <c r="H59" s="74"/>
      <c r="I59" s="67">
        <f>I19-I57</f>
        <v>461690.63990000036</v>
      </c>
    </row>
    <row r="60" spans="1:9" ht="20.25">
      <c r="A60" s="62"/>
      <c r="B60" s="59"/>
      <c r="C60" s="59"/>
      <c r="D60" s="59"/>
      <c r="E60" s="59"/>
      <c r="F60" s="59"/>
      <c r="G60" s="67"/>
      <c r="H60" s="74"/>
      <c r="I60" s="67"/>
    </row>
    <row r="61" spans="1:9" ht="15.75">
      <c r="A61" s="62"/>
      <c r="B61" s="55" t="s">
        <v>163</v>
      </c>
      <c r="C61" s="55"/>
      <c r="D61" s="55"/>
      <c r="E61" s="55"/>
      <c r="F61" s="55"/>
      <c r="G61" s="64"/>
      <c r="H61" s="74"/>
      <c r="I61" s="64"/>
    </row>
    <row r="62" spans="1:9" ht="15.75">
      <c r="A62" s="62"/>
      <c r="B62" s="55"/>
      <c r="C62" s="55"/>
      <c r="D62" s="55"/>
      <c r="E62" s="55"/>
      <c r="F62" s="55"/>
      <c r="G62" s="64"/>
      <c r="H62" s="74"/>
      <c r="I62" s="64"/>
    </row>
    <row r="63" spans="1:9" ht="15.75">
      <c r="A63" s="62"/>
      <c r="B63" s="56"/>
      <c r="C63" s="56"/>
      <c r="D63" s="56" t="s">
        <v>164</v>
      </c>
      <c r="E63" s="56"/>
      <c r="F63" s="56"/>
      <c r="G63" s="64"/>
      <c r="H63" s="74"/>
      <c r="I63" s="64"/>
    </row>
    <row r="64" spans="1:9" ht="15.75">
      <c r="A64" s="62"/>
      <c r="B64" s="57"/>
      <c r="C64" s="57"/>
      <c r="D64" s="57"/>
      <c r="E64" s="57"/>
      <c r="F64" s="57" t="s">
        <v>165</v>
      </c>
      <c r="G64" s="64">
        <v>3000</v>
      </c>
      <c r="H64" s="74">
        <f>$G$3</f>
        <v>0.08</v>
      </c>
      <c r="I64" s="64">
        <f>G64*(1+H64)</f>
        <v>3240</v>
      </c>
    </row>
    <row r="65" spans="1:9" ht="15.75">
      <c r="A65" s="62"/>
      <c r="B65" s="57"/>
      <c r="C65" s="57"/>
      <c r="D65" s="57"/>
      <c r="E65" s="57"/>
      <c r="F65" s="57" t="s">
        <v>166</v>
      </c>
      <c r="G65" s="64">
        <v>2314</v>
      </c>
      <c r="H65" s="74">
        <f>$G$3</f>
        <v>0.08</v>
      </c>
      <c r="I65" s="64">
        <f>G65*(1+H65)</f>
        <v>2499.1200000000003</v>
      </c>
    </row>
    <row r="66" spans="1:9" ht="20.25">
      <c r="A66" s="62"/>
      <c r="B66" s="57"/>
      <c r="C66" s="57"/>
      <c r="D66" s="57"/>
      <c r="E66" s="57"/>
      <c r="F66" s="57" t="s">
        <v>167</v>
      </c>
      <c r="G66" s="68">
        <v>6312</v>
      </c>
      <c r="H66" s="74">
        <f>$G$3</f>
        <v>0.08</v>
      </c>
      <c r="I66" s="68">
        <f>G66*(1+H66)</f>
        <v>6816.96</v>
      </c>
    </row>
    <row r="67" spans="1:9" ht="20.25">
      <c r="A67" s="62"/>
      <c r="B67" s="57"/>
      <c r="C67" s="57"/>
      <c r="D67" s="58" t="s">
        <v>168</v>
      </c>
      <c r="E67" s="58"/>
      <c r="F67" s="58"/>
      <c r="G67" s="67">
        <f>SUBTOTAL(9, (G63:G66))</f>
        <v>11626</v>
      </c>
      <c r="H67" s="74"/>
      <c r="I67" s="67">
        <f>SUBTOTAL(9, (I63:I66))</f>
        <v>12556.080000000002</v>
      </c>
    </row>
    <row r="68" spans="1:9" ht="20.25">
      <c r="A68" s="62"/>
      <c r="B68" s="57"/>
      <c r="C68" s="57"/>
      <c r="D68" s="58"/>
      <c r="E68" s="58"/>
      <c r="F68" s="58"/>
      <c r="G68" s="67"/>
      <c r="H68" s="74"/>
      <c r="I68" s="67"/>
    </row>
    <row r="69" spans="1:9" ht="20.25">
      <c r="A69" s="62"/>
      <c r="B69" s="56"/>
      <c r="C69" s="56"/>
      <c r="D69" s="56" t="s">
        <v>169</v>
      </c>
      <c r="E69" s="56"/>
      <c r="F69" s="56"/>
      <c r="G69" s="68"/>
      <c r="H69" s="74"/>
      <c r="I69" s="68"/>
    </row>
    <row r="70" spans="1:9" ht="20.25">
      <c r="A70" s="62"/>
      <c r="B70" s="57"/>
      <c r="C70" s="57"/>
      <c r="D70" s="57"/>
      <c r="E70" s="57"/>
      <c r="F70" s="57" t="s">
        <v>170</v>
      </c>
      <c r="G70" s="68">
        <v>2136</v>
      </c>
      <c r="H70" s="74">
        <f>$H$15</f>
        <v>4.4999999999999998E-2</v>
      </c>
      <c r="I70" s="68">
        <f>G70*(1+H70)</f>
        <v>2232.12</v>
      </c>
    </row>
    <row r="71" spans="1:9" ht="20.25">
      <c r="A71" s="62"/>
      <c r="B71" s="57"/>
      <c r="C71" s="57"/>
      <c r="D71" s="58" t="s">
        <v>171</v>
      </c>
      <c r="E71" s="58"/>
      <c r="F71" s="58"/>
      <c r="G71" s="68">
        <f>SUBTOTAL(9, (G69:G70))</f>
        <v>2136</v>
      </c>
      <c r="H71" s="74"/>
      <c r="I71" s="68">
        <f>SUBTOTAL(9, (I69:I70))</f>
        <v>2232.12</v>
      </c>
    </row>
    <row r="72" spans="1:9" ht="20.25">
      <c r="A72" s="62"/>
      <c r="B72" s="57"/>
      <c r="C72" s="57"/>
      <c r="D72" s="58"/>
      <c r="E72" s="58"/>
      <c r="F72" s="58"/>
      <c r="G72" s="68"/>
      <c r="H72" s="74"/>
      <c r="I72" s="68"/>
    </row>
    <row r="73" spans="1:9" ht="20.25">
      <c r="A73" s="62"/>
      <c r="B73" s="59" t="s">
        <v>172</v>
      </c>
      <c r="C73" s="59"/>
      <c r="D73" s="59"/>
      <c r="E73" s="59"/>
      <c r="F73" s="59"/>
      <c r="G73" s="67">
        <f>G67-G71</f>
        <v>9490</v>
      </c>
      <c r="H73" s="74"/>
      <c r="I73" s="67">
        <f>I67-I71</f>
        <v>10323.960000000003</v>
      </c>
    </row>
    <row r="74" spans="1:9" ht="20.25">
      <c r="B74" s="59"/>
      <c r="C74" s="59"/>
      <c r="D74" s="59"/>
      <c r="E74" s="59"/>
      <c r="F74" s="59"/>
      <c r="G74" s="67"/>
      <c r="H74" s="74"/>
      <c r="I74" s="67"/>
    </row>
    <row r="75" spans="1:9" ht="18">
      <c r="B75" s="60" t="s">
        <v>178</v>
      </c>
      <c r="C75" s="60"/>
      <c r="D75" s="60"/>
      <c r="E75" s="60"/>
      <c r="F75" s="60"/>
      <c r="G75" s="69">
        <f>G59+G73</f>
        <v>395715.41999999993</v>
      </c>
      <c r="H75" s="74"/>
      <c r="I75" s="69">
        <f>I59+I73</f>
        <v>472014.59990000038</v>
      </c>
    </row>
    <row r="76" spans="1:9" ht="15.75">
      <c r="H76" s="74"/>
    </row>
    <row r="77" spans="1:9" ht="15.75">
      <c r="H77" s="74"/>
    </row>
    <row r="78" spans="1:9" ht="15.75">
      <c r="H78" s="74"/>
    </row>
    <row r="79" spans="1:9" ht="15.75">
      <c r="H79" s="74"/>
    </row>
    <row r="80" spans="1:9" ht="32.25" thickBot="1">
      <c r="F80" s="81" t="s">
        <v>177</v>
      </c>
      <c r="G80" s="82" t="s">
        <v>180</v>
      </c>
      <c r="H80" s="82" t="s">
        <v>131</v>
      </c>
      <c r="I80" s="82" t="s">
        <v>179</v>
      </c>
    </row>
    <row r="81" spans="6:9" ht="19.5" customHeight="1">
      <c r="F81" s="84"/>
      <c r="G81" s="86"/>
      <c r="H81" s="86"/>
      <c r="I81" s="87"/>
    </row>
    <row r="82" spans="6:9" ht="15.75">
      <c r="F82" s="85">
        <v>0.01</v>
      </c>
      <c r="G82" s="83"/>
      <c r="H82" s="83"/>
      <c r="I82" s="78"/>
    </row>
    <row r="83" spans="6:9" ht="15.75">
      <c r="F83" s="85">
        <v>1.4999999999999999E-2</v>
      </c>
      <c r="G83" s="83"/>
      <c r="H83" s="83"/>
      <c r="I83" s="78"/>
    </row>
    <row r="84" spans="6:9" ht="15.75">
      <c r="F84" s="85">
        <v>0.02</v>
      </c>
      <c r="G84" s="83"/>
      <c r="H84" s="83"/>
      <c r="I84" s="78"/>
    </row>
    <row r="85" spans="6:9" ht="15.75">
      <c r="F85" s="85">
        <v>2.5000000000000001E-2</v>
      </c>
      <c r="G85" s="83"/>
      <c r="H85" s="83"/>
      <c r="I85" s="78"/>
    </row>
    <row r="86" spans="6:9" ht="15.75">
      <c r="F86" s="85">
        <v>0.03</v>
      </c>
      <c r="G86" s="83"/>
      <c r="H86" s="83"/>
      <c r="I86" s="78"/>
    </row>
    <row r="87" spans="6:9" ht="15.75">
      <c r="F87" s="85">
        <v>3.5000000000000003E-2</v>
      </c>
      <c r="G87" s="83"/>
      <c r="H87" s="83"/>
      <c r="I87" s="78"/>
    </row>
    <row r="88" spans="6:9" ht="15.75">
      <c r="F88" s="85">
        <v>0.04</v>
      </c>
      <c r="G88" s="83"/>
      <c r="H88" s="83"/>
      <c r="I88" s="78"/>
    </row>
    <row r="89" spans="6:9" ht="15.75">
      <c r="F89" s="85">
        <v>4.4999999999999998E-2</v>
      </c>
      <c r="G89" s="83"/>
      <c r="H89" s="83"/>
      <c r="I89" s="78"/>
    </row>
    <row r="90" spans="6:9" ht="15.75">
      <c r="F90" s="85">
        <v>0.05</v>
      </c>
      <c r="G90" s="83"/>
      <c r="H90" s="83"/>
      <c r="I90" s="78"/>
    </row>
    <row r="91" spans="6:9" ht="15.75">
      <c r="F91" s="85">
        <v>5.5E-2</v>
      </c>
      <c r="G91" s="83"/>
      <c r="H91" s="83"/>
      <c r="I91" s="78"/>
    </row>
    <row r="92" spans="6:9" ht="15.75">
      <c r="F92" s="85">
        <v>0.06</v>
      </c>
      <c r="G92" s="83"/>
      <c r="H92" s="83"/>
      <c r="I92" s="78"/>
    </row>
    <row r="93" spans="6:9" ht="15.75">
      <c r="F93" s="85">
        <v>6.5000000000000002E-2</v>
      </c>
      <c r="G93" s="83"/>
      <c r="H93" s="83"/>
      <c r="I93" s="78"/>
    </row>
    <row r="94" spans="6:9" ht="15.75">
      <c r="F94" s="85">
        <v>7.0000000000000007E-2</v>
      </c>
      <c r="G94" s="83"/>
      <c r="H94" s="83"/>
      <c r="I94" s="78"/>
    </row>
    <row r="95" spans="6:9" ht="15.75">
      <c r="F95" s="85">
        <v>7.4999999999999997E-2</v>
      </c>
      <c r="G95" s="83"/>
      <c r="H95" s="83"/>
      <c r="I95" s="78"/>
    </row>
    <row r="96" spans="6:9" ht="15.75">
      <c r="F96" s="85">
        <v>0.08</v>
      </c>
      <c r="G96" s="83"/>
      <c r="H96" s="83"/>
      <c r="I96" s="78"/>
    </row>
  </sheetData>
  <phoneticPr fontId="5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L206"/>
  <sheetViews>
    <sheetView showGridLines="0" workbookViewId="0"/>
  </sheetViews>
  <sheetFormatPr defaultRowHeight="12.75"/>
  <sheetData>
    <row r="1" spans="1:12" ht="30">
      <c r="A1" s="2" t="s">
        <v>21</v>
      </c>
      <c r="L1" s="90" t="s">
        <v>292</v>
      </c>
    </row>
    <row r="4" spans="1:12" s="72" customFormat="1" ht="15.75">
      <c r="A4" s="72" t="s">
        <v>181</v>
      </c>
    </row>
    <row r="5" spans="1:12" s="72" customFormat="1" ht="15.75">
      <c r="A5" s="72" t="s">
        <v>182</v>
      </c>
    </row>
    <row r="6" spans="1:12" s="72" customFormat="1" ht="15.75">
      <c r="A6" s="72" t="s">
        <v>183</v>
      </c>
    </row>
    <row r="7" spans="1:12" s="72" customFormat="1" ht="15.75">
      <c r="A7" s="72" t="s">
        <v>184</v>
      </c>
    </row>
    <row r="8" spans="1:12" s="72" customFormat="1" ht="15.75">
      <c r="A8" s="72" t="s">
        <v>185</v>
      </c>
    </row>
    <row r="9" spans="1:12" s="72" customFormat="1" ht="15.75">
      <c r="A9" s="72" t="s">
        <v>186</v>
      </c>
    </row>
    <row r="10" spans="1:12" s="72" customFormat="1" ht="15.75">
      <c r="A10" s="72" t="s">
        <v>187</v>
      </c>
    </row>
    <row r="11" spans="1:12" s="72" customFormat="1" ht="15.75">
      <c r="A11" s="72" t="s">
        <v>188</v>
      </c>
    </row>
    <row r="12" spans="1:12" s="72" customFormat="1" ht="15.75">
      <c r="A12" s="72" t="s">
        <v>189</v>
      </c>
    </row>
    <row r="13" spans="1:12" s="72" customFormat="1" ht="15.75">
      <c r="A13" s="72" t="s">
        <v>190</v>
      </c>
    </row>
    <row r="14" spans="1:12" s="72" customFormat="1" ht="15.75">
      <c r="A14" s="72" t="s">
        <v>191</v>
      </c>
    </row>
    <row r="15" spans="1:12" s="72" customFormat="1" ht="15.75">
      <c r="A15" s="72" t="s">
        <v>192</v>
      </c>
    </row>
    <row r="16" spans="1:12" s="72" customFormat="1" ht="15.75">
      <c r="A16" s="72" t="s">
        <v>193</v>
      </c>
    </row>
    <row r="17" spans="1:1" s="72" customFormat="1" ht="15.75">
      <c r="A17" s="72" t="s">
        <v>194</v>
      </c>
    </row>
    <row r="18" spans="1:1" s="72" customFormat="1" ht="15.75">
      <c r="A18" s="72" t="s">
        <v>195</v>
      </c>
    </row>
    <row r="19" spans="1:1" s="72" customFormat="1" ht="15.75">
      <c r="A19" s="72" t="s">
        <v>196</v>
      </c>
    </row>
    <row r="20" spans="1:1" s="72" customFormat="1" ht="15.75">
      <c r="A20" s="72" t="s">
        <v>197</v>
      </c>
    </row>
    <row r="21" spans="1:1" s="72" customFormat="1" ht="15.75">
      <c r="A21" s="72" t="s">
        <v>198</v>
      </c>
    </row>
    <row r="22" spans="1:1" s="72" customFormat="1" ht="15.75">
      <c r="A22" s="72" t="s">
        <v>199</v>
      </c>
    </row>
    <row r="23" spans="1:1" s="72" customFormat="1" ht="15.75">
      <c r="A23" s="72" t="s">
        <v>200</v>
      </c>
    </row>
    <row r="24" spans="1:1" s="72" customFormat="1" ht="15.75">
      <c r="A24" s="72" t="s">
        <v>201</v>
      </c>
    </row>
    <row r="25" spans="1:1" s="72" customFormat="1" ht="15.75">
      <c r="A25" s="72" t="s">
        <v>202</v>
      </c>
    </row>
    <row r="26" spans="1:1" s="72" customFormat="1" ht="15.75">
      <c r="A26" s="72" t="s">
        <v>203</v>
      </c>
    </row>
    <row r="27" spans="1:1" s="72" customFormat="1" ht="15.75">
      <c r="A27" s="72" t="s">
        <v>204</v>
      </c>
    </row>
    <row r="28" spans="1:1" s="72" customFormat="1" ht="15.75">
      <c r="A28" s="72" t="s">
        <v>205</v>
      </c>
    </row>
    <row r="29" spans="1:1" s="72" customFormat="1" ht="15.75">
      <c r="A29" s="72" t="s">
        <v>206</v>
      </c>
    </row>
    <row r="30" spans="1:1" s="72" customFormat="1" ht="15.75">
      <c r="A30" s="89" t="s">
        <v>207</v>
      </c>
    </row>
    <row r="31" spans="1:1" s="72" customFormat="1" ht="15.75">
      <c r="A31" s="72" t="s">
        <v>208</v>
      </c>
    </row>
    <row r="32" spans="1:1" s="72" customFormat="1" ht="15.75">
      <c r="A32" s="72" t="s">
        <v>209</v>
      </c>
    </row>
    <row r="33" spans="1:1" s="72" customFormat="1" ht="15.75">
      <c r="A33" s="72" t="s">
        <v>210</v>
      </c>
    </row>
    <row r="34" spans="1:1" s="72" customFormat="1" ht="15.75">
      <c r="A34" s="72" t="s">
        <v>211</v>
      </c>
    </row>
    <row r="35" spans="1:1" s="72" customFormat="1" ht="15.75">
      <c r="A35" s="72" t="s">
        <v>212</v>
      </c>
    </row>
    <row r="36" spans="1:1" s="72" customFormat="1" ht="15.75">
      <c r="A36" s="72" t="s">
        <v>213</v>
      </c>
    </row>
    <row r="37" spans="1:1" s="72" customFormat="1" ht="15.75">
      <c r="A37" s="72" t="s">
        <v>214</v>
      </c>
    </row>
    <row r="38" spans="1:1" s="72" customFormat="1" ht="15.75">
      <c r="A38" s="72" t="s">
        <v>215</v>
      </c>
    </row>
    <row r="39" spans="1:1" s="72" customFormat="1" ht="15.75">
      <c r="A39" s="72" t="s">
        <v>216</v>
      </c>
    </row>
    <row r="40" spans="1:1" s="72" customFormat="1" ht="15.75">
      <c r="A40" s="72" t="s">
        <v>217</v>
      </c>
    </row>
    <row r="41" spans="1:1" s="72" customFormat="1" ht="15.75">
      <c r="A41" s="72" t="s">
        <v>218</v>
      </c>
    </row>
    <row r="42" spans="1:1" s="72" customFormat="1" ht="15.75">
      <c r="A42" s="72" t="s">
        <v>219</v>
      </c>
    </row>
    <row r="43" spans="1:1" s="72" customFormat="1" ht="15.75">
      <c r="A43" s="72" t="s">
        <v>220</v>
      </c>
    </row>
    <row r="44" spans="1:1" s="72" customFormat="1" ht="15.75">
      <c r="A44" s="72" t="s">
        <v>221</v>
      </c>
    </row>
    <row r="45" spans="1:1" s="72" customFormat="1" ht="15.75">
      <c r="A45" s="72" t="s">
        <v>222</v>
      </c>
    </row>
    <row r="46" spans="1:1" s="72" customFormat="1" ht="15.75">
      <c r="A46" s="72" t="s">
        <v>223</v>
      </c>
    </row>
    <row r="47" spans="1:1" s="72" customFormat="1" ht="15.75">
      <c r="A47" s="72" t="s">
        <v>224</v>
      </c>
    </row>
    <row r="48" spans="1:1" s="72" customFormat="1" ht="15.75">
      <c r="A48" s="72" t="s">
        <v>225</v>
      </c>
    </row>
    <row r="49" spans="1:1" s="72" customFormat="1" ht="15.75">
      <c r="A49" s="72" t="s">
        <v>226</v>
      </c>
    </row>
    <row r="50" spans="1:1" s="72" customFormat="1" ht="15.75">
      <c r="A50" s="72" t="s">
        <v>227</v>
      </c>
    </row>
    <row r="51" spans="1:1" s="72" customFormat="1" ht="15.75">
      <c r="A51" s="72" t="s">
        <v>228</v>
      </c>
    </row>
    <row r="52" spans="1:1" s="72" customFormat="1" ht="15.75">
      <c r="A52" s="72" t="s">
        <v>229</v>
      </c>
    </row>
    <row r="53" spans="1:1" s="72" customFormat="1" ht="15.75">
      <c r="A53" s="72" t="s">
        <v>230</v>
      </c>
    </row>
    <row r="54" spans="1:1" s="72" customFormat="1" ht="15.75">
      <c r="A54" s="72" t="s">
        <v>231</v>
      </c>
    </row>
    <row r="55" spans="1:1" s="72" customFormat="1" ht="15.75">
      <c r="A55" s="72" t="s">
        <v>232</v>
      </c>
    </row>
    <row r="56" spans="1:1" s="72" customFormat="1" ht="15.75">
      <c r="A56" s="72" t="s">
        <v>233</v>
      </c>
    </row>
    <row r="57" spans="1:1" s="72" customFormat="1" ht="15.75">
      <c r="A57" s="72" t="s">
        <v>234</v>
      </c>
    </row>
    <row r="58" spans="1:1" s="72" customFormat="1" ht="15.75">
      <c r="A58" s="72" t="s">
        <v>235</v>
      </c>
    </row>
    <row r="59" spans="1:1" s="72" customFormat="1" ht="15.75">
      <c r="A59" s="72" t="s">
        <v>236</v>
      </c>
    </row>
    <row r="60" spans="1:1" s="72" customFormat="1" ht="15.75">
      <c r="A60" s="72" t="s">
        <v>237</v>
      </c>
    </row>
    <row r="61" spans="1:1" s="72" customFormat="1" ht="15.75">
      <c r="A61" s="72" t="s">
        <v>238</v>
      </c>
    </row>
    <row r="62" spans="1:1" s="72" customFormat="1" ht="15.75">
      <c r="A62" s="72" t="s">
        <v>239</v>
      </c>
    </row>
    <row r="63" spans="1:1" s="72" customFormat="1" ht="15.75">
      <c r="A63" s="72" t="s">
        <v>240</v>
      </c>
    </row>
    <row r="64" spans="1:1" s="72" customFormat="1" ht="15.75">
      <c r="A64" s="72" t="s">
        <v>241</v>
      </c>
    </row>
    <row r="65" spans="1:1" s="72" customFormat="1" ht="15.75">
      <c r="A65" s="72" t="s">
        <v>242</v>
      </c>
    </row>
    <row r="66" spans="1:1" s="72" customFormat="1" ht="15.75">
      <c r="A66" s="72" t="s">
        <v>243</v>
      </c>
    </row>
    <row r="67" spans="1:1" s="72" customFormat="1" ht="15.75">
      <c r="A67" s="72" t="s">
        <v>244</v>
      </c>
    </row>
    <row r="68" spans="1:1" s="72" customFormat="1" ht="15.75">
      <c r="A68" s="72" t="s">
        <v>245</v>
      </c>
    </row>
    <row r="69" spans="1:1" s="72" customFormat="1" ht="15.75">
      <c r="A69" s="72" t="s">
        <v>246</v>
      </c>
    </row>
    <row r="70" spans="1:1" s="72" customFormat="1" ht="15.75">
      <c r="A70" s="72" t="s">
        <v>247</v>
      </c>
    </row>
    <row r="71" spans="1:1" s="72" customFormat="1" ht="15.75">
      <c r="A71" s="72" t="s">
        <v>248</v>
      </c>
    </row>
    <row r="72" spans="1:1" s="72" customFormat="1" ht="15.75">
      <c r="A72" s="72" t="s">
        <v>249</v>
      </c>
    </row>
    <row r="73" spans="1:1" s="72" customFormat="1" ht="15.75">
      <c r="A73" s="72" t="s">
        <v>250</v>
      </c>
    </row>
    <row r="74" spans="1:1" s="72" customFormat="1" ht="15.75">
      <c r="A74" s="72" t="s">
        <v>251</v>
      </c>
    </row>
    <row r="75" spans="1:1" s="72" customFormat="1" ht="15.75">
      <c r="A75" s="72" t="s">
        <v>252</v>
      </c>
    </row>
    <row r="76" spans="1:1" s="72" customFormat="1" ht="15.75">
      <c r="A76" s="72" t="s">
        <v>253</v>
      </c>
    </row>
    <row r="77" spans="1:1" s="72" customFormat="1" ht="15.75">
      <c r="A77" s="72" t="s">
        <v>254</v>
      </c>
    </row>
    <row r="78" spans="1:1" s="72" customFormat="1" ht="15.75">
      <c r="A78" s="72" t="s">
        <v>255</v>
      </c>
    </row>
    <row r="79" spans="1:1" s="72" customFormat="1" ht="15.75">
      <c r="A79" s="72" t="s">
        <v>256</v>
      </c>
    </row>
    <row r="80" spans="1:1" s="72" customFormat="1" ht="15.75">
      <c r="A80" s="72" t="s">
        <v>257</v>
      </c>
    </row>
    <row r="81" spans="1:1" s="72" customFormat="1" ht="15.75">
      <c r="A81" s="72" t="s">
        <v>258</v>
      </c>
    </row>
    <row r="82" spans="1:1" s="72" customFormat="1" ht="15.75">
      <c r="A82" s="72" t="s">
        <v>259</v>
      </c>
    </row>
    <row r="83" spans="1:1" s="72" customFormat="1" ht="15.75">
      <c r="A83" s="72" t="s">
        <v>260</v>
      </c>
    </row>
    <row r="84" spans="1:1" s="72" customFormat="1" ht="15.75">
      <c r="A84" s="72" t="s">
        <v>261</v>
      </c>
    </row>
    <row r="85" spans="1:1" s="72" customFormat="1" ht="15.75">
      <c r="A85" s="72" t="s">
        <v>262</v>
      </c>
    </row>
    <row r="86" spans="1:1" s="72" customFormat="1" ht="15.75">
      <c r="A86" s="72" t="s">
        <v>263</v>
      </c>
    </row>
    <row r="87" spans="1:1" s="72" customFormat="1" ht="15.75">
      <c r="A87" s="72" t="s">
        <v>264</v>
      </c>
    </row>
    <row r="88" spans="1:1" s="72" customFormat="1" ht="15.75">
      <c r="A88" s="72" t="s">
        <v>265</v>
      </c>
    </row>
    <row r="89" spans="1:1" s="72" customFormat="1" ht="15.75">
      <c r="A89" s="72" t="s">
        <v>266</v>
      </c>
    </row>
    <row r="90" spans="1:1" s="72" customFormat="1" ht="15.75">
      <c r="A90" s="72" t="s">
        <v>266</v>
      </c>
    </row>
    <row r="91" spans="1:1" s="72" customFormat="1" ht="15.75">
      <c r="A91" s="72" t="s">
        <v>267</v>
      </c>
    </row>
    <row r="92" spans="1:1" s="72" customFormat="1" ht="15.75">
      <c r="A92" s="72" t="s">
        <v>268</v>
      </c>
    </row>
    <row r="93" spans="1:1" s="72" customFormat="1" ht="15.75">
      <c r="A93" s="72" t="s">
        <v>269</v>
      </c>
    </row>
    <row r="94" spans="1:1" s="72" customFormat="1" ht="15.75">
      <c r="A94" s="72" t="s">
        <v>269</v>
      </c>
    </row>
    <row r="95" spans="1:1" s="72" customFormat="1" ht="15.75">
      <c r="A95" s="72" t="s">
        <v>270</v>
      </c>
    </row>
    <row r="96" spans="1:1" s="72" customFormat="1" ht="15.75">
      <c r="A96" s="72" t="s">
        <v>271</v>
      </c>
    </row>
    <row r="97" spans="1:1" s="72" customFormat="1" ht="15.75">
      <c r="A97" s="72" t="s">
        <v>272</v>
      </c>
    </row>
    <row r="98" spans="1:1" s="72" customFormat="1" ht="15.75">
      <c r="A98" s="72" t="s">
        <v>273</v>
      </c>
    </row>
    <row r="99" spans="1:1" s="72" customFormat="1" ht="15.75">
      <c r="A99" s="72" t="s">
        <v>274</v>
      </c>
    </row>
    <row r="100" spans="1:1" s="72" customFormat="1" ht="15.75">
      <c r="A100" s="72" t="s">
        <v>275</v>
      </c>
    </row>
    <row r="101" spans="1:1" s="72" customFormat="1" ht="15.75">
      <c r="A101" s="72" t="s">
        <v>276</v>
      </c>
    </row>
    <row r="102" spans="1:1" s="72" customFormat="1" ht="15.75">
      <c r="A102" s="72" t="s">
        <v>277</v>
      </c>
    </row>
    <row r="103" spans="1:1" s="72" customFormat="1" ht="15.75">
      <c r="A103" s="72" t="s">
        <v>278</v>
      </c>
    </row>
    <row r="104" spans="1:1" s="72" customFormat="1" ht="15.75">
      <c r="A104" s="72" t="s">
        <v>279</v>
      </c>
    </row>
    <row r="105" spans="1:1" s="72" customFormat="1" ht="15.75">
      <c r="A105" s="72" t="s">
        <v>280</v>
      </c>
    </row>
    <row r="106" spans="1:1" s="72" customFormat="1" ht="15.75">
      <c r="A106" s="72" t="s">
        <v>281</v>
      </c>
    </row>
    <row r="107" spans="1:1" s="72" customFormat="1" ht="15.75">
      <c r="A107" s="72" t="s">
        <v>282</v>
      </c>
    </row>
    <row r="108" spans="1:1" s="72" customFormat="1" ht="15.75">
      <c r="A108" s="72" t="s">
        <v>283</v>
      </c>
    </row>
    <row r="109" spans="1:1" s="72" customFormat="1" ht="15.75">
      <c r="A109" s="72" t="s">
        <v>284</v>
      </c>
    </row>
    <row r="110" spans="1:1" s="72" customFormat="1" ht="15.75">
      <c r="A110" s="72" t="s">
        <v>285</v>
      </c>
    </row>
    <row r="111" spans="1:1" s="72" customFormat="1" ht="15.75">
      <c r="A111" s="72" t="s">
        <v>286</v>
      </c>
    </row>
    <row r="112" spans="1:1" s="72" customFormat="1" ht="15.75">
      <c r="A112" s="72" t="s">
        <v>287</v>
      </c>
    </row>
    <row r="113" spans="1:1" s="72" customFormat="1" ht="15.75">
      <c r="A113" s="72" t="s">
        <v>288</v>
      </c>
    </row>
    <row r="114" spans="1:1" s="72" customFormat="1" ht="15.75">
      <c r="A114" s="72" t="s">
        <v>289</v>
      </c>
    </row>
    <row r="115" spans="1:1" s="72" customFormat="1" ht="15.75">
      <c r="A115" s="72" t="s">
        <v>290</v>
      </c>
    </row>
    <row r="116" spans="1:1" s="72" customFormat="1" ht="15.75">
      <c r="A116" s="72" t="s">
        <v>291</v>
      </c>
    </row>
    <row r="117" spans="1:1" s="72" customFormat="1" ht="15.75"/>
    <row r="118" spans="1:1" s="72" customFormat="1" ht="15.75"/>
    <row r="119" spans="1:1" s="72" customFormat="1" ht="15.75"/>
    <row r="120" spans="1:1" s="72" customFormat="1" ht="15.75"/>
    <row r="121" spans="1:1" s="72" customFormat="1" ht="15.75"/>
    <row r="122" spans="1:1" s="72" customFormat="1" ht="15.75"/>
    <row r="123" spans="1:1" s="72" customFormat="1" ht="15.75"/>
    <row r="124" spans="1:1" s="72" customFormat="1" ht="15.75"/>
    <row r="125" spans="1:1" s="72" customFormat="1" ht="15.75"/>
    <row r="126" spans="1:1" s="72" customFormat="1" ht="15.75"/>
    <row r="127" spans="1:1" s="72" customFormat="1" ht="15.75"/>
    <row r="128" spans="1:1" s="72" customFormat="1" ht="15.75"/>
    <row r="129" s="72" customFormat="1" ht="15.75"/>
    <row r="130" s="72" customFormat="1" ht="15.75"/>
    <row r="131" s="72" customFormat="1" ht="15.75"/>
    <row r="132" s="72" customFormat="1" ht="15.75"/>
    <row r="133" s="72" customFormat="1" ht="15.75"/>
    <row r="134" s="72" customFormat="1" ht="15.75"/>
    <row r="135" s="72" customFormat="1" ht="15.75"/>
    <row r="136" s="72" customFormat="1" ht="15.75"/>
    <row r="137" s="72" customFormat="1" ht="15.75"/>
    <row r="138" s="72" customFormat="1" ht="15.75"/>
    <row r="139" s="72" customFormat="1" ht="15.75"/>
    <row r="140" s="72" customFormat="1" ht="15.75"/>
    <row r="141" s="72" customFormat="1" ht="15.75"/>
    <row r="142" s="72" customFormat="1" ht="15.75"/>
    <row r="143" s="72" customFormat="1" ht="15.75"/>
    <row r="144" s="72" customFormat="1" ht="15.75"/>
    <row r="145" s="72" customFormat="1" ht="15.75"/>
    <row r="146" s="72" customFormat="1" ht="15.75"/>
    <row r="147" s="72" customFormat="1" ht="15.75"/>
    <row r="148" s="72" customFormat="1" ht="15.75"/>
    <row r="149" s="72" customFormat="1" ht="15.75"/>
    <row r="150" s="72" customFormat="1" ht="15.75"/>
    <row r="151" s="72" customFormat="1" ht="15.75"/>
    <row r="152" s="72" customFormat="1" ht="15.75"/>
    <row r="153" s="72" customFormat="1" ht="15.75"/>
    <row r="154" s="72" customFormat="1" ht="15.75"/>
    <row r="155" s="72" customFormat="1" ht="15.75"/>
    <row r="156" s="72" customFormat="1" ht="15.75"/>
    <row r="157" s="72" customFormat="1" ht="15.75"/>
    <row r="158" s="72" customFormat="1" ht="15.75"/>
    <row r="159" s="72" customFormat="1" ht="15.75"/>
    <row r="160" s="72" customFormat="1" ht="15.75"/>
    <row r="161" s="72" customFormat="1" ht="15.75"/>
    <row r="162" s="72" customFormat="1" ht="15.75"/>
    <row r="163" s="72" customFormat="1" ht="15.75"/>
    <row r="164" s="72" customFormat="1" ht="15.75"/>
    <row r="165" s="72" customFormat="1" ht="15.75"/>
    <row r="166" s="72" customFormat="1" ht="15.75"/>
    <row r="167" s="72" customFormat="1" ht="15.75"/>
    <row r="168" s="72" customFormat="1" ht="15.75"/>
    <row r="169" s="72" customFormat="1" ht="15.75"/>
    <row r="170" s="72" customFormat="1" ht="15.75"/>
    <row r="171" s="72" customFormat="1" ht="15.75"/>
    <row r="172" s="72" customFormat="1" ht="15.75"/>
    <row r="173" s="72" customFormat="1" ht="15.75"/>
    <row r="174" s="72" customFormat="1" ht="15.75"/>
    <row r="175" s="72" customFormat="1" ht="15.75"/>
    <row r="176" s="72" customFormat="1" ht="15.75"/>
    <row r="177" s="72" customFormat="1" ht="15.75"/>
    <row r="178" s="72" customFormat="1" ht="15.75"/>
    <row r="179" s="72" customFormat="1" ht="15.75"/>
    <row r="180" s="72" customFormat="1" ht="15.75"/>
    <row r="181" s="72" customFormat="1" ht="15.75"/>
    <row r="182" s="72" customFormat="1" ht="15.75"/>
    <row r="183" s="72" customFormat="1" ht="15.75"/>
    <row r="184" s="72" customFormat="1" ht="15.75"/>
    <row r="185" s="72" customFormat="1" ht="15.75"/>
    <row r="186" s="72" customFormat="1" ht="15.75"/>
    <row r="187" s="72" customFormat="1" ht="15.75"/>
    <row r="188" s="72" customFormat="1" ht="15.75"/>
    <row r="189" s="72" customFormat="1" ht="15.75"/>
    <row r="190" s="72" customFormat="1" ht="15.75"/>
    <row r="191" s="72" customFormat="1" ht="15.75"/>
    <row r="192" s="72" customFormat="1" ht="15.75"/>
    <row r="193" s="72" customFormat="1" ht="15.75"/>
    <row r="194" s="72" customFormat="1" ht="15.75"/>
    <row r="195" s="72" customFormat="1" ht="15.75"/>
    <row r="196" s="72" customFormat="1" ht="15.75"/>
    <row r="197" s="72" customFormat="1" ht="15.75"/>
    <row r="198" s="72" customFormat="1" ht="15.75"/>
    <row r="199" s="72" customFormat="1" ht="15.75"/>
    <row r="200" s="72" customFormat="1" ht="15.75"/>
    <row r="201" s="72" customFormat="1" ht="15.75"/>
    <row r="202" s="72" customFormat="1" ht="15.75"/>
    <row r="203" s="72" customFormat="1" ht="15.75"/>
    <row r="204" s="72" customFormat="1" ht="15.75"/>
    <row r="205" s="72" customFormat="1" ht="15.75"/>
    <row r="206" s="72" customFormat="1" ht="15.75"/>
  </sheetData>
  <phoneticPr fontId="0" type="noConversion"/>
  <hyperlinks>
    <hyperlink ref="L1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A7"/>
  <sheetViews>
    <sheetView showGridLines="0" workbookViewId="0"/>
  </sheetViews>
  <sheetFormatPr defaultRowHeight="12.75"/>
  <sheetData>
    <row r="1" spans="1:1" ht="30">
      <c r="A1" s="2" t="s">
        <v>22</v>
      </c>
    </row>
    <row r="3" spans="1:1" ht="26.25">
      <c r="A3" s="91" t="s">
        <v>0</v>
      </c>
    </row>
    <row r="4" spans="1:1" ht="26.25">
      <c r="A4" s="23"/>
    </row>
    <row r="5" spans="1:1" ht="26.25">
      <c r="A5" s="91" t="s">
        <v>1</v>
      </c>
    </row>
    <row r="6" spans="1:1" ht="26.25">
      <c r="A6" s="23"/>
    </row>
    <row r="7" spans="1:1" ht="26.25">
      <c r="A7" s="23"/>
    </row>
  </sheetData>
  <phoneticPr fontId="0" type="noConversion"/>
  <hyperlinks>
    <hyperlink ref="A3" r:id="rId1"/>
    <hyperlink ref="A5" r:id="rId2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Data Menu</vt:lpstr>
      <vt:lpstr>Sort</vt:lpstr>
      <vt:lpstr>Filter</vt:lpstr>
      <vt:lpstr>Form</vt:lpstr>
      <vt:lpstr>Subtotals</vt:lpstr>
      <vt:lpstr>Validate</vt:lpstr>
      <vt:lpstr>Table</vt:lpstr>
      <vt:lpstr>Text to Columns</vt:lpstr>
      <vt:lpstr>Consolidate</vt:lpstr>
      <vt:lpstr>Outlining</vt:lpstr>
      <vt:lpstr>Pivot</vt:lpstr>
      <vt:lpstr>Import</vt:lpstr>
      <vt:lpstr>Import Acct</vt:lpstr>
      <vt:lpstr>Lists</vt:lpstr>
      <vt:lpstr>XML</vt:lpstr>
      <vt:lpstr>Filter!Extract</vt:lpstr>
    </vt:vector>
  </TitlesOfParts>
  <Company>ASA Research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carltonhp</cp:lastModifiedBy>
  <dcterms:created xsi:type="dcterms:W3CDTF">2008-06-19T12:07:49Z</dcterms:created>
  <dcterms:modified xsi:type="dcterms:W3CDTF">2009-08-13T03:43:29Z</dcterms:modified>
</cp:coreProperties>
</file>