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ton\Documents\2013\Surgent\"/>
    </mc:Choice>
  </mc:AlternateContent>
  <bookViews>
    <workbookView xWindow="0" yWindow="0" windowWidth="26550" windowHeight="12030"/>
  </bookViews>
  <sheets>
    <sheet name="Invoices" sheetId="1" r:id="rId1"/>
    <sheet name="Customers" sheetId="2" r:id="rId2"/>
  </sheets>
  <externalReferences>
    <externalReference r:id="rId3"/>
  </externalReferences>
  <definedNames>
    <definedName name="_xlnm._FilterDatabase" localSheetId="1" hidden="1">Customers!$A$1:$A$509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03" i="1" l="1"/>
  <c r="J1003" i="1"/>
  <c r="N1003" i="1" s="1"/>
  <c r="O1003" i="1" s="1"/>
  <c r="Q1002" i="1"/>
  <c r="O1002" i="1"/>
  <c r="N1002" i="1"/>
  <c r="J1002" i="1"/>
  <c r="Q1001" i="1"/>
  <c r="N1001" i="1"/>
  <c r="O1001" i="1" s="1"/>
  <c r="L1001" i="1"/>
  <c r="K1001" i="1"/>
  <c r="J1001" i="1"/>
  <c r="Q1000" i="1"/>
  <c r="J1000" i="1"/>
  <c r="Q999" i="1"/>
  <c r="N999" i="1"/>
  <c r="O999" i="1" s="1"/>
  <c r="K999" i="1"/>
  <c r="J999" i="1"/>
  <c r="L999" i="1" s="1"/>
  <c r="Q998" i="1"/>
  <c r="O998" i="1"/>
  <c r="N998" i="1"/>
  <c r="K998" i="1"/>
  <c r="J998" i="1"/>
  <c r="L998" i="1" s="1"/>
  <c r="Q997" i="1"/>
  <c r="N997" i="1"/>
  <c r="O997" i="1" s="1"/>
  <c r="L997" i="1"/>
  <c r="K997" i="1"/>
  <c r="J997" i="1"/>
  <c r="Q996" i="1"/>
  <c r="J996" i="1"/>
  <c r="Q995" i="1"/>
  <c r="N995" i="1"/>
  <c r="O995" i="1" s="1"/>
  <c r="K995" i="1"/>
  <c r="J995" i="1"/>
  <c r="L995" i="1" s="1"/>
  <c r="Q994" i="1"/>
  <c r="O994" i="1"/>
  <c r="N994" i="1"/>
  <c r="K994" i="1"/>
  <c r="J994" i="1"/>
  <c r="L994" i="1" s="1"/>
  <c r="Q993" i="1"/>
  <c r="N993" i="1"/>
  <c r="O993" i="1" s="1"/>
  <c r="L993" i="1"/>
  <c r="K993" i="1"/>
  <c r="J993" i="1"/>
  <c r="Q992" i="1"/>
  <c r="J992" i="1"/>
  <c r="Q991" i="1"/>
  <c r="N991" i="1"/>
  <c r="O991" i="1" s="1"/>
  <c r="K991" i="1"/>
  <c r="J991" i="1"/>
  <c r="L991" i="1" s="1"/>
  <c r="Q990" i="1"/>
  <c r="O990" i="1"/>
  <c r="N990" i="1"/>
  <c r="K990" i="1"/>
  <c r="J990" i="1"/>
  <c r="L990" i="1" s="1"/>
  <c r="Q989" i="1"/>
  <c r="N989" i="1"/>
  <c r="O989" i="1" s="1"/>
  <c r="L989" i="1"/>
  <c r="K989" i="1"/>
  <c r="J989" i="1"/>
  <c r="Q988" i="1"/>
  <c r="K988" i="1"/>
  <c r="J988" i="1"/>
  <c r="Q987" i="1"/>
  <c r="N987" i="1"/>
  <c r="O987" i="1" s="1"/>
  <c r="K987" i="1"/>
  <c r="J987" i="1"/>
  <c r="L987" i="1" s="1"/>
  <c r="Q986" i="1"/>
  <c r="O986" i="1"/>
  <c r="N986" i="1"/>
  <c r="K986" i="1"/>
  <c r="J986" i="1"/>
  <c r="L986" i="1" s="1"/>
  <c r="Q985" i="1"/>
  <c r="N985" i="1"/>
  <c r="O985" i="1" s="1"/>
  <c r="L985" i="1"/>
  <c r="J985" i="1"/>
  <c r="Q984" i="1"/>
  <c r="J984" i="1"/>
  <c r="Q983" i="1"/>
  <c r="J983" i="1"/>
  <c r="N983" i="1" s="1"/>
  <c r="O983" i="1" s="1"/>
  <c r="Q982" i="1"/>
  <c r="O982" i="1"/>
  <c r="N982" i="1"/>
  <c r="J982" i="1"/>
  <c r="Q981" i="1"/>
  <c r="L981" i="1"/>
  <c r="K981" i="1"/>
  <c r="J981" i="1"/>
  <c r="N981" i="1" s="1"/>
  <c r="O981" i="1" s="1"/>
  <c r="Q980" i="1"/>
  <c r="J980" i="1"/>
  <c r="Q979" i="1"/>
  <c r="J979" i="1"/>
  <c r="N979" i="1" s="1"/>
  <c r="O979" i="1" s="1"/>
  <c r="Q978" i="1"/>
  <c r="O978" i="1"/>
  <c r="N978" i="1"/>
  <c r="J978" i="1"/>
  <c r="Q977" i="1"/>
  <c r="K977" i="1"/>
  <c r="L977" i="1" s="1"/>
  <c r="J977" i="1"/>
  <c r="N977" i="1" s="1"/>
  <c r="O977" i="1" s="1"/>
  <c r="Q976" i="1"/>
  <c r="J976" i="1"/>
  <c r="Q975" i="1"/>
  <c r="J975" i="1"/>
  <c r="N975" i="1" s="1"/>
  <c r="O975" i="1" s="1"/>
  <c r="Q974" i="1"/>
  <c r="N974" i="1"/>
  <c r="O974" i="1" s="1"/>
  <c r="J974" i="1"/>
  <c r="Q973" i="1"/>
  <c r="L973" i="1"/>
  <c r="K973" i="1"/>
  <c r="J973" i="1"/>
  <c r="N973" i="1" s="1"/>
  <c r="O973" i="1" s="1"/>
  <c r="Q972" i="1"/>
  <c r="J972" i="1"/>
  <c r="Q971" i="1"/>
  <c r="J971" i="1"/>
  <c r="N971" i="1" s="1"/>
  <c r="O971" i="1" s="1"/>
  <c r="Q970" i="1"/>
  <c r="O970" i="1"/>
  <c r="N970" i="1"/>
  <c r="J970" i="1"/>
  <c r="Q969" i="1"/>
  <c r="K969" i="1"/>
  <c r="L969" i="1" s="1"/>
  <c r="J969" i="1"/>
  <c r="N969" i="1" s="1"/>
  <c r="O969" i="1" s="1"/>
  <c r="Q968" i="1"/>
  <c r="J968" i="1"/>
  <c r="Q967" i="1"/>
  <c r="O967" i="1"/>
  <c r="N967" i="1"/>
  <c r="L967" i="1"/>
  <c r="K967" i="1"/>
  <c r="J967" i="1"/>
  <c r="Q966" i="1"/>
  <c r="O966" i="1"/>
  <c r="N966" i="1"/>
  <c r="L966" i="1"/>
  <c r="J966" i="1"/>
  <c r="Q965" i="1"/>
  <c r="J965" i="1"/>
  <c r="Q964" i="1"/>
  <c r="J964" i="1"/>
  <c r="N964" i="1" s="1"/>
  <c r="O964" i="1" s="1"/>
  <c r="Q963" i="1"/>
  <c r="O963" i="1"/>
  <c r="N963" i="1"/>
  <c r="J963" i="1"/>
  <c r="Q962" i="1"/>
  <c r="L962" i="1"/>
  <c r="K962" i="1"/>
  <c r="J962" i="1"/>
  <c r="N962" i="1" s="1"/>
  <c r="O962" i="1" s="1"/>
  <c r="Q961" i="1"/>
  <c r="J961" i="1"/>
  <c r="Q960" i="1"/>
  <c r="O960" i="1"/>
  <c r="N960" i="1"/>
  <c r="L960" i="1"/>
  <c r="K960" i="1"/>
  <c r="J960" i="1"/>
  <c r="Q959" i="1"/>
  <c r="O959" i="1"/>
  <c r="N959" i="1"/>
  <c r="J959" i="1"/>
  <c r="Q958" i="1"/>
  <c r="L958" i="1"/>
  <c r="K958" i="1"/>
  <c r="J958" i="1"/>
  <c r="N958" i="1" s="1"/>
  <c r="O958" i="1" s="1"/>
  <c r="Q957" i="1"/>
  <c r="J957" i="1"/>
  <c r="Q956" i="1"/>
  <c r="N956" i="1"/>
  <c r="O956" i="1" s="1"/>
  <c r="L956" i="1"/>
  <c r="J956" i="1"/>
  <c r="Q955" i="1"/>
  <c r="N955" i="1"/>
  <c r="O955" i="1" s="1"/>
  <c r="L955" i="1"/>
  <c r="J955" i="1"/>
  <c r="Q954" i="1"/>
  <c r="J954" i="1"/>
  <c r="Q953" i="1"/>
  <c r="N953" i="1"/>
  <c r="O953" i="1" s="1"/>
  <c r="L953" i="1"/>
  <c r="K953" i="1"/>
  <c r="J953" i="1"/>
  <c r="Q952" i="1"/>
  <c r="O952" i="1"/>
  <c r="N952" i="1"/>
  <c r="J952" i="1"/>
  <c r="Q951" i="1"/>
  <c r="K951" i="1"/>
  <c r="L951" i="1" s="1"/>
  <c r="J951" i="1"/>
  <c r="N951" i="1" s="1"/>
  <c r="O951" i="1" s="1"/>
  <c r="Q950" i="1"/>
  <c r="J950" i="1"/>
  <c r="Q949" i="1"/>
  <c r="N949" i="1"/>
  <c r="O949" i="1" s="1"/>
  <c r="L949" i="1"/>
  <c r="K949" i="1"/>
  <c r="J949" i="1"/>
  <c r="Q948" i="1"/>
  <c r="O948" i="1"/>
  <c r="N948" i="1"/>
  <c r="J948" i="1"/>
  <c r="L948" i="1" s="1"/>
  <c r="Q947" i="1"/>
  <c r="K947" i="1"/>
  <c r="J947" i="1"/>
  <c r="Q946" i="1"/>
  <c r="N946" i="1"/>
  <c r="O946" i="1" s="1"/>
  <c r="J946" i="1"/>
  <c r="Q945" i="1"/>
  <c r="O945" i="1"/>
  <c r="N945" i="1"/>
  <c r="K945" i="1"/>
  <c r="L945" i="1" s="1"/>
  <c r="J945" i="1"/>
  <c r="Q944" i="1"/>
  <c r="N944" i="1"/>
  <c r="O944" i="1" s="1"/>
  <c r="J944" i="1"/>
  <c r="K944" i="1" s="1"/>
  <c r="L944" i="1" s="1"/>
  <c r="Q943" i="1"/>
  <c r="K943" i="1"/>
  <c r="J943" i="1"/>
  <c r="Q942" i="1"/>
  <c r="N942" i="1"/>
  <c r="O942" i="1" s="1"/>
  <c r="J942" i="1"/>
  <c r="Q941" i="1"/>
  <c r="O941" i="1"/>
  <c r="N941" i="1"/>
  <c r="K941" i="1"/>
  <c r="L941" i="1" s="1"/>
  <c r="J941" i="1"/>
  <c r="Q940" i="1"/>
  <c r="N940" i="1"/>
  <c r="O940" i="1" s="1"/>
  <c r="L940" i="1"/>
  <c r="J940" i="1"/>
  <c r="K940" i="1" s="1"/>
  <c r="Q939" i="1"/>
  <c r="J939" i="1"/>
  <c r="Q938" i="1"/>
  <c r="N938" i="1"/>
  <c r="O938" i="1" s="1"/>
  <c r="J938" i="1"/>
  <c r="Q937" i="1"/>
  <c r="O937" i="1"/>
  <c r="N937" i="1"/>
  <c r="K937" i="1"/>
  <c r="L937" i="1" s="1"/>
  <c r="J937" i="1"/>
  <c r="Q936" i="1"/>
  <c r="N936" i="1"/>
  <c r="O936" i="1" s="1"/>
  <c r="L936" i="1"/>
  <c r="K936" i="1"/>
  <c r="J936" i="1"/>
  <c r="Q935" i="1"/>
  <c r="J935" i="1"/>
  <c r="Q934" i="1"/>
  <c r="N934" i="1"/>
  <c r="O934" i="1" s="1"/>
  <c r="K934" i="1"/>
  <c r="J934" i="1"/>
  <c r="L934" i="1" s="1"/>
  <c r="Q933" i="1"/>
  <c r="O933" i="1"/>
  <c r="N933" i="1"/>
  <c r="K933" i="1"/>
  <c r="L933" i="1" s="1"/>
  <c r="J933" i="1"/>
  <c r="Q932" i="1"/>
  <c r="N932" i="1"/>
  <c r="O932" i="1" s="1"/>
  <c r="L932" i="1"/>
  <c r="J932" i="1"/>
  <c r="Q931" i="1"/>
  <c r="J931" i="1"/>
  <c r="Q930" i="1"/>
  <c r="N930" i="1"/>
  <c r="O930" i="1" s="1"/>
  <c r="J930" i="1"/>
  <c r="K930" i="1" s="1"/>
  <c r="L930" i="1" s="1"/>
  <c r="Q929" i="1"/>
  <c r="O929" i="1"/>
  <c r="N929" i="1"/>
  <c r="J929" i="1"/>
  <c r="Q928" i="1"/>
  <c r="L928" i="1"/>
  <c r="K928" i="1"/>
  <c r="J928" i="1"/>
  <c r="N928" i="1" s="1"/>
  <c r="O928" i="1" s="1"/>
  <c r="Q927" i="1"/>
  <c r="J927" i="1"/>
  <c r="Q926" i="1"/>
  <c r="N926" i="1"/>
  <c r="O926" i="1" s="1"/>
  <c r="J926" i="1"/>
  <c r="K926" i="1" s="1"/>
  <c r="L926" i="1" s="1"/>
  <c r="Q925" i="1"/>
  <c r="O925" i="1"/>
  <c r="N925" i="1"/>
  <c r="J925" i="1"/>
  <c r="Q924" i="1"/>
  <c r="L924" i="1"/>
  <c r="K924" i="1"/>
  <c r="J924" i="1"/>
  <c r="N924" i="1" s="1"/>
  <c r="O924" i="1" s="1"/>
  <c r="Q923" i="1"/>
  <c r="J923" i="1"/>
  <c r="Q922" i="1"/>
  <c r="N922" i="1"/>
  <c r="O922" i="1" s="1"/>
  <c r="L922" i="1"/>
  <c r="K922" i="1"/>
  <c r="J922" i="1"/>
  <c r="Q921" i="1"/>
  <c r="O921" i="1"/>
  <c r="N921" i="1"/>
  <c r="J921" i="1"/>
  <c r="Q920" i="1"/>
  <c r="L920" i="1"/>
  <c r="K920" i="1"/>
  <c r="J920" i="1"/>
  <c r="N920" i="1" s="1"/>
  <c r="O920" i="1" s="1"/>
  <c r="Q919" i="1"/>
  <c r="J919" i="1"/>
  <c r="Q918" i="1"/>
  <c r="N918" i="1"/>
  <c r="O918" i="1" s="1"/>
  <c r="L918" i="1"/>
  <c r="K918" i="1"/>
  <c r="J918" i="1"/>
  <c r="Q917" i="1"/>
  <c r="N917" i="1"/>
  <c r="O917" i="1" s="1"/>
  <c r="J917" i="1"/>
  <c r="Q916" i="1"/>
  <c r="N916" i="1"/>
  <c r="O916" i="1" s="1"/>
  <c r="L916" i="1"/>
  <c r="K916" i="1"/>
  <c r="J916" i="1"/>
  <c r="Q915" i="1"/>
  <c r="J915" i="1"/>
  <c r="Q914" i="1"/>
  <c r="N914" i="1"/>
  <c r="O914" i="1" s="1"/>
  <c r="L914" i="1"/>
  <c r="K914" i="1"/>
  <c r="J914" i="1"/>
  <c r="Q913" i="1"/>
  <c r="N913" i="1"/>
  <c r="O913" i="1" s="1"/>
  <c r="J913" i="1"/>
  <c r="Q912" i="1"/>
  <c r="L912" i="1"/>
  <c r="J912" i="1"/>
  <c r="N912" i="1" s="1"/>
  <c r="O912" i="1" s="1"/>
  <c r="Q911" i="1"/>
  <c r="N911" i="1"/>
  <c r="O911" i="1" s="1"/>
  <c r="J911" i="1"/>
  <c r="K911" i="1" s="1"/>
  <c r="L911" i="1" s="1"/>
  <c r="Q910" i="1"/>
  <c r="O910" i="1"/>
  <c r="J910" i="1"/>
  <c r="N910" i="1" s="1"/>
  <c r="Q909" i="1"/>
  <c r="N909" i="1"/>
  <c r="O909" i="1" s="1"/>
  <c r="L909" i="1"/>
  <c r="J909" i="1"/>
  <c r="K909" i="1" s="1"/>
  <c r="Q908" i="1"/>
  <c r="J908" i="1"/>
  <c r="Q907" i="1"/>
  <c r="N907" i="1"/>
  <c r="O907" i="1" s="1"/>
  <c r="L907" i="1"/>
  <c r="K907" i="1"/>
  <c r="J907" i="1"/>
  <c r="Q906" i="1"/>
  <c r="N906" i="1"/>
  <c r="O906" i="1" s="1"/>
  <c r="J906" i="1"/>
  <c r="Q905" i="1"/>
  <c r="N905" i="1"/>
  <c r="O905" i="1" s="1"/>
  <c r="L905" i="1"/>
  <c r="K905" i="1"/>
  <c r="J905" i="1"/>
  <c r="Q904" i="1"/>
  <c r="J904" i="1"/>
  <c r="Q903" i="1"/>
  <c r="J903" i="1"/>
  <c r="N903" i="1" s="1"/>
  <c r="O903" i="1" s="1"/>
  <c r="Q902" i="1"/>
  <c r="N902" i="1"/>
  <c r="O902" i="1" s="1"/>
  <c r="L902" i="1"/>
  <c r="J902" i="1"/>
  <c r="K902" i="1" s="1"/>
  <c r="Q901" i="1"/>
  <c r="K901" i="1"/>
  <c r="J901" i="1"/>
  <c r="Q900" i="1"/>
  <c r="N900" i="1"/>
  <c r="O900" i="1" s="1"/>
  <c r="J900" i="1"/>
  <c r="K900" i="1" s="1"/>
  <c r="L900" i="1" s="1"/>
  <c r="Q899" i="1"/>
  <c r="J899" i="1"/>
  <c r="N899" i="1" s="1"/>
  <c r="O899" i="1" s="1"/>
  <c r="Q898" i="1"/>
  <c r="N898" i="1"/>
  <c r="O898" i="1" s="1"/>
  <c r="J898" i="1"/>
  <c r="K898" i="1" s="1"/>
  <c r="L898" i="1" s="1"/>
  <c r="Q897" i="1"/>
  <c r="K897" i="1"/>
  <c r="J897" i="1"/>
  <c r="Q896" i="1"/>
  <c r="N896" i="1"/>
  <c r="O896" i="1" s="1"/>
  <c r="J896" i="1"/>
  <c r="K896" i="1" s="1"/>
  <c r="L896" i="1" s="1"/>
  <c r="Q895" i="1"/>
  <c r="O895" i="1"/>
  <c r="K895" i="1"/>
  <c r="J895" i="1"/>
  <c r="N895" i="1" s="1"/>
  <c r="Q894" i="1"/>
  <c r="N894" i="1"/>
  <c r="O894" i="1" s="1"/>
  <c r="J894" i="1"/>
  <c r="K894" i="1" s="1"/>
  <c r="L894" i="1" s="1"/>
  <c r="Q893" i="1"/>
  <c r="J893" i="1"/>
  <c r="Q892" i="1"/>
  <c r="L892" i="1"/>
  <c r="K892" i="1"/>
  <c r="J892" i="1"/>
  <c r="N892" i="1" s="1"/>
  <c r="O892" i="1" s="1"/>
  <c r="Q891" i="1"/>
  <c r="O891" i="1"/>
  <c r="N891" i="1"/>
  <c r="J891" i="1"/>
  <c r="Q890" i="1"/>
  <c r="N890" i="1"/>
  <c r="O890" i="1" s="1"/>
  <c r="K890" i="1"/>
  <c r="L890" i="1" s="1"/>
  <c r="J890" i="1"/>
  <c r="Q889" i="1"/>
  <c r="J889" i="1"/>
  <c r="Q888" i="1"/>
  <c r="N888" i="1"/>
  <c r="O888" i="1" s="1"/>
  <c r="L888" i="1"/>
  <c r="K888" i="1"/>
  <c r="J888" i="1"/>
  <c r="Q887" i="1"/>
  <c r="O887" i="1"/>
  <c r="N887" i="1"/>
  <c r="J887" i="1"/>
  <c r="Q886" i="1"/>
  <c r="N886" i="1"/>
  <c r="O886" i="1" s="1"/>
  <c r="K886" i="1"/>
  <c r="L886" i="1" s="1"/>
  <c r="J886" i="1"/>
  <c r="Q885" i="1"/>
  <c r="J885" i="1"/>
  <c r="Q884" i="1"/>
  <c r="N884" i="1"/>
  <c r="O884" i="1" s="1"/>
  <c r="L884" i="1"/>
  <c r="K884" i="1"/>
  <c r="J884" i="1"/>
  <c r="Q883" i="1"/>
  <c r="O883" i="1"/>
  <c r="N883" i="1"/>
  <c r="J883" i="1"/>
  <c r="Q882" i="1"/>
  <c r="N882" i="1"/>
  <c r="O882" i="1" s="1"/>
  <c r="K882" i="1"/>
  <c r="L882" i="1" s="1"/>
  <c r="J882" i="1"/>
  <c r="Q881" i="1"/>
  <c r="J881" i="1"/>
  <c r="Q880" i="1"/>
  <c r="N880" i="1"/>
  <c r="O880" i="1" s="1"/>
  <c r="L880" i="1"/>
  <c r="K880" i="1"/>
  <c r="J880" i="1"/>
  <c r="Q879" i="1"/>
  <c r="O879" i="1"/>
  <c r="N879" i="1"/>
  <c r="J879" i="1"/>
  <c r="Q878" i="1"/>
  <c r="N878" i="1"/>
  <c r="O878" i="1" s="1"/>
  <c r="K878" i="1"/>
  <c r="L878" i="1" s="1"/>
  <c r="J878" i="1"/>
  <c r="Q877" i="1"/>
  <c r="J877" i="1"/>
  <c r="Q876" i="1"/>
  <c r="N876" i="1"/>
  <c r="O876" i="1" s="1"/>
  <c r="K876" i="1"/>
  <c r="L876" i="1" s="1"/>
  <c r="J876" i="1"/>
  <c r="Q875" i="1"/>
  <c r="N875" i="1"/>
  <c r="O875" i="1" s="1"/>
  <c r="J875" i="1"/>
  <c r="Q874" i="1"/>
  <c r="N874" i="1"/>
  <c r="O874" i="1" s="1"/>
  <c r="L874" i="1"/>
  <c r="K874" i="1"/>
  <c r="J874" i="1"/>
  <c r="Q873" i="1"/>
  <c r="J873" i="1"/>
  <c r="Q872" i="1"/>
  <c r="J872" i="1"/>
  <c r="N872" i="1" s="1"/>
  <c r="O872" i="1" s="1"/>
  <c r="Q871" i="1"/>
  <c r="N871" i="1"/>
  <c r="O871" i="1" s="1"/>
  <c r="J871" i="1"/>
  <c r="K871" i="1" s="1"/>
  <c r="L871" i="1" s="1"/>
  <c r="Q870" i="1"/>
  <c r="K870" i="1"/>
  <c r="J870" i="1"/>
  <c r="Q869" i="1"/>
  <c r="N869" i="1"/>
  <c r="O869" i="1" s="1"/>
  <c r="J869" i="1"/>
  <c r="K869" i="1" s="1"/>
  <c r="L869" i="1" s="1"/>
  <c r="Q868" i="1"/>
  <c r="J868" i="1"/>
  <c r="N868" i="1" s="1"/>
  <c r="O868" i="1" s="1"/>
  <c r="Q867" i="1"/>
  <c r="N867" i="1"/>
  <c r="O867" i="1" s="1"/>
  <c r="L867" i="1"/>
  <c r="J867" i="1"/>
  <c r="K867" i="1" s="1"/>
  <c r="Q866" i="1"/>
  <c r="K866" i="1"/>
  <c r="J866" i="1"/>
  <c r="Q865" i="1"/>
  <c r="N865" i="1"/>
  <c r="O865" i="1" s="1"/>
  <c r="J865" i="1"/>
  <c r="K865" i="1" s="1"/>
  <c r="L865" i="1" s="1"/>
  <c r="Q864" i="1"/>
  <c r="O864" i="1"/>
  <c r="J864" i="1"/>
  <c r="N864" i="1" s="1"/>
  <c r="Q863" i="1"/>
  <c r="N863" i="1"/>
  <c r="O863" i="1" s="1"/>
  <c r="J863" i="1"/>
  <c r="K863" i="1" s="1"/>
  <c r="L863" i="1" s="1"/>
  <c r="Q862" i="1"/>
  <c r="K862" i="1"/>
  <c r="J862" i="1"/>
  <c r="Q861" i="1"/>
  <c r="N861" i="1"/>
  <c r="O861" i="1" s="1"/>
  <c r="J861" i="1"/>
  <c r="K861" i="1" s="1"/>
  <c r="L861" i="1" s="1"/>
  <c r="Q860" i="1"/>
  <c r="K860" i="1"/>
  <c r="J860" i="1"/>
  <c r="N860" i="1" s="1"/>
  <c r="O860" i="1" s="1"/>
  <c r="Q859" i="1"/>
  <c r="N859" i="1"/>
  <c r="O859" i="1" s="1"/>
  <c r="L859" i="1"/>
  <c r="J859" i="1"/>
  <c r="K859" i="1" s="1"/>
  <c r="Q858" i="1"/>
  <c r="K858" i="1"/>
  <c r="J858" i="1"/>
  <c r="Q857" i="1"/>
  <c r="N857" i="1"/>
  <c r="O857" i="1" s="1"/>
  <c r="J857" i="1"/>
  <c r="K857" i="1" s="1"/>
  <c r="L857" i="1" s="1"/>
  <c r="Q856" i="1"/>
  <c r="K856" i="1"/>
  <c r="J856" i="1"/>
  <c r="N856" i="1" s="1"/>
  <c r="O856" i="1" s="1"/>
  <c r="Q855" i="1"/>
  <c r="N855" i="1"/>
  <c r="O855" i="1" s="1"/>
  <c r="L855" i="1"/>
  <c r="K855" i="1"/>
  <c r="J855" i="1"/>
  <c r="Q854" i="1"/>
  <c r="J854" i="1"/>
  <c r="Q853" i="1"/>
  <c r="N853" i="1"/>
  <c r="O853" i="1" s="1"/>
  <c r="L853" i="1"/>
  <c r="K853" i="1"/>
  <c r="J853" i="1"/>
  <c r="Q852" i="1"/>
  <c r="O852" i="1"/>
  <c r="K852" i="1"/>
  <c r="J852" i="1"/>
  <c r="N852" i="1" s="1"/>
  <c r="Q851" i="1"/>
  <c r="N851" i="1"/>
  <c r="O851" i="1" s="1"/>
  <c r="L851" i="1"/>
  <c r="K851" i="1"/>
  <c r="J851" i="1"/>
  <c r="Q850" i="1"/>
  <c r="K850" i="1"/>
  <c r="J850" i="1"/>
  <c r="Q849" i="1"/>
  <c r="N849" i="1"/>
  <c r="O849" i="1" s="1"/>
  <c r="L849" i="1"/>
  <c r="K849" i="1"/>
  <c r="J849" i="1"/>
  <c r="Q848" i="1"/>
  <c r="K848" i="1"/>
  <c r="J848" i="1"/>
  <c r="N848" i="1" s="1"/>
  <c r="O848" i="1" s="1"/>
  <c r="Q847" i="1"/>
  <c r="N847" i="1"/>
  <c r="O847" i="1" s="1"/>
  <c r="L847" i="1"/>
  <c r="K847" i="1"/>
  <c r="J847" i="1"/>
  <c r="Q846" i="1"/>
  <c r="J846" i="1"/>
  <c r="Q845" i="1"/>
  <c r="N845" i="1"/>
  <c r="O845" i="1" s="1"/>
  <c r="L845" i="1"/>
  <c r="K845" i="1"/>
  <c r="J845" i="1"/>
  <c r="Q844" i="1"/>
  <c r="K844" i="1"/>
  <c r="J844" i="1"/>
  <c r="N844" i="1" s="1"/>
  <c r="O844" i="1" s="1"/>
  <c r="Q843" i="1"/>
  <c r="N843" i="1"/>
  <c r="O843" i="1" s="1"/>
  <c r="L843" i="1"/>
  <c r="K843" i="1"/>
  <c r="J843" i="1"/>
  <c r="Q842" i="1"/>
  <c r="J842" i="1"/>
  <c r="Q841" i="1"/>
  <c r="N841" i="1"/>
  <c r="O841" i="1" s="1"/>
  <c r="L841" i="1"/>
  <c r="K841" i="1"/>
  <c r="J841" i="1"/>
  <c r="Q840" i="1"/>
  <c r="J840" i="1"/>
  <c r="Q839" i="1"/>
  <c r="L839" i="1"/>
  <c r="K839" i="1"/>
  <c r="J839" i="1"/>
  <c r="N839" i="1" s="1"/>
  <c r="O839" i="1" s="1"/>
  <c r="Q838" i="1"/>
  <c r="J838" i="1"/>
  <c r="Q837" i="1"/>
  <c r="L837" i="1"/>
  <c r="K837" i="1"/>
  <c r="J837" i="1"/>
  <c r="N837" i="1" s="1"/>
  <c r="O837" i="1" s="1"/>
  <c r="Q836" i="1"/>
  <c r="J836" i="1"/>
  <c r="Q835" i="1"/>
  <c r="L835" i="1"/>
  <c r="K835" i="1"/>
  <c r="J835" i="1"/>
  <c r="N835" i="1" s="1"/>
  <c r="O835" i="1" s="1"/>
  <c r="Q834" i="1"/>
  <c r="N834" i="1"/>
  <c r="O834" i="1" s="1"/>
  <c r="L834" i="1"/>
  <c r="J834" i="1"/>
  <c r="Q833" i="1"/>
  <c r="J833" i="1"/>
  <c r="Q832" i="1"/>
  <c r="N832" i="1"/>
  <c r="O832" i="1" s="1"/>
  <c r="L832" i="1"/>
  <c r="K832" i="1"/>
  <c r="J832" i="1"/>
  <c r="Q831" i="1"/>
  <c r="J831" i="1"/>
  <c r="Q830" i="1"/>
  <c r="K830" i="1"/>
  <c r="L830" i="1" s="1"/>
  <c r="J830" i="1"/>
  <c r="N830" i="1" s="1"/>
  <c r="O830" i="1" s="1"/>
  <c r="Q829" i="1"/>
  <c r="J829" i="1"/>
  <c r="Q828" i="1"/>
  <c r="K828" i="1"/>
  <c r="L828" i="1" s="1"/>
  <c r="J828" i="1"/>
  <c r="N828" i="1" s="1"/>
  <c r="O828" i="1" s="1"/>
  <c r="Q827" i="1"/>
  <c r="J827" i="1"/>
  <c r="Q826" i="1"/>
  <c r="K826" i="1"/>
  <c r="L826" i="1" s="1"/>
  <c r="J826" i="1"/>
  <c r="N826" i="1" s="1"/>
  <c r="O826" i="1" s="1"/>
  <c r="Q825" i="1"/>
  <c r="J825" i="1"/>
  <c r="Q824" i="1"/>
  <c r="K824" i="1"/>
  <c r="L824" i="1" s="1"/>
  <c r="J824" i="1"/>
  <c r="N824" i="1" s="1"/>
  <c r="O824" i="1" s="1"/>
  <c r="Q823" i="1"/>
  <c r="J823" i="1"/>
  <c r="Q822" i="1"/>
  <c r="N822" i="1"/>
  <c r="O822" i="1" s="1"/>
  <c r="L822" i="1"/>
  <c r="K822" i="1"/>
  <c r="J822" i="1"/>
  <c r="Q821" i="1"/>
  <c r="J821" i="1"/>
  <c r="Q820" i="1"/>
  <c r="K820" i="1"/>
  <c r="L820" i="1" s="1"/>
  <c r="J820" i="1"/>
  <c r="N820" i="1" s="1"/>
  <c r="O820" i="1" s="1"/>
  <c r="Q819" i="1"/>
  <c r="J819" i="1"/>
  <c r="Q818" i="1"/>
  <c r="N818" i="1"/>
  <c r="O818" i="1" s="1"/>
  <c r="L818" i="1"/>
  <c r="K818" i="1"/>
  <c r="J818" i="1"/>
  <c r="Q817" i="1"/>
  <c r="K817" i="1"/>
  <c r="J817" i="1"/>
  <c r="Q816" i="1"/>
  <c r="J816" i="1"/>
  <c r="N816" i="1" s="1"/>
  <c r="O816" i="1" s="1"/>
  <c r="Q815" i="1"/>
  <c r="N815" i="1"/>
  <c r="O815" i="1" s="1"/>
  <c r="K815" i="1"/>
  <c r="J815" i="1"/>
  <c r="Q814" i="1"/>
  <c r="N814" i="1"/>
  <c r="O814" i="1" s="1"/>
  <c r="K814" i="1"/>
  <c r="L814" i="1" s="1"/>
  <c r="J814" i="1"/>
  <c r="Q813" i="1"/>
  <c r="K813" i="1"/>
  <c r="J813" i="1"/>
  <c r="N813" i="1" s="1"/>
  <c r="O813" i="1" s="1"/>
  <c r="Q812" i="1"/>
  <c r="N812" i="1"/>
  <c r="O812" i="1" s="1"/>
  <c r="L812" i="1"/>
  <c r="J812" i="1"/>
  <c r="Q811" i="1"/>
  <c r="J811" i="1"/>
  <c r="Q810" i="1"/>
  <c r="J810" i="1"/>
  <c r="N810" i="1" s="1"/>
  <c r="O810" i="1" s="1"/>
  <c r="Q809" i="1"/>
  <c r="O809" i="1"/>
  <c r="N809" i="1"/>
  <c r="L809" i="1"/>
  <c r="J809" i="1"/>
  <c r="Q808" i="1"/>
  <c r="J808" i="1"/>
  <c r="Q807" i="1"/>
  <c r="J807" i="1"/>
  <c r="N807" i="1" s="1"/>
  <c r="O807" i="1" s="1"/>
  <c r="Q806" i="1"/>
  <c r="O806" i="1"/>
  <c r="N806" i="1"/>
  <c r="J806" i="1"/>
  <c r="Q805" i="1"/>
  <c r="N805" i="1"/>
  <c r="O805" i="1" s="1"/>
  <c r="L805" i="1"/>
  <c r="K805" i="1"/>
  <c r="J805" i="1"/>
  <c r="Q804" i="1"/>
  <c r="K804" i="1"/>
  <c r="J804" i="1"/>
  <c r="Q803" i="1"/>
  <c r="K803" i="1"/>
  <c r="J803" i="1"/>
  <c r="N803" i="1" s="1"/>
  <c r="O803" i="1" s="1"/>
  <c r="Q802" i="1"/>
  <c r="O802" i="1"/>
  <c r="N802" i="1"/>
  <c r="J802" i="1"/>
  <c r="Q801" i="1"/>
  <c r="N801" i="1"/>
  <c r="O801" i="1" s="1"/>
  <c r="L801" i="1"/>
  <c r="K801" i="1"/>
  <c r="J801" i="1"/>
  <c r="Q800" i="1"/>
  <c r="J800" i="1"/>
  <c r="Q799" i="1"/>
  <c r="J799" i="1"/>
  <c r="N799" i="1" s="1"/>
  <c r="O799" i="1" s="1"/>
  <c r="Q798" i="1"/>
  <c r="N798" i="1"/>
  <c r="O798" i="1" s="1"/>
  <c r="L798" i="1"/>
  <c r="J798" i="1"/>
  <c r="Q797" i="1"/>
  <c r="K797" i="1"/>
  <c r="J797" i="1"/>
  <c r="Q796" i="1"/>
  <c r="K796" i="1"/>
  <c r="J796" i="1"/>
  <c r="N796" i="1" s="1"/>
  <c r="O796" i="1" s="1"/>
  <c r="Q795" i="1"/>
  <c r="O795" i="1"/>
  <c r="N795" i="1"/>
  <c r="K795" i="1"/>
  <c r="J795" i="1"/>
  <c r="L795" i="1" s="1"/>
  <c r="Q794" i="1"/>
  <c r="N794" i="1"/>
  <c r="O794" i="1" s="1"/>
  <c r="L794" i="1"/>
  <c r="K794" i="1"/>
  <c r="J794" i="1"/>
  <c r="Q793" i="1"/>
  <c r="K793" i="1"/>
  <c r="J793" i="1"/>
  <c r="Q792" i="1"/>
  <c r="J792" i="1"/>
  <c r="N792" i="1" s="1"/>
  <c r="O792" i="1" s="1"/>
  <c r="Q791" i="1"/>
  <c r="O791" i="1"/>
  <c r="N791" i="1"/>
  <c r="J791" i="1"/>
  <c r="K791" i="1" s="1"/>
  <c r="L791" i="1" s="1"/>
  <c r="Q790" i="1"/>
  <c r="K790" i="1"/>
  <c r="L790" i="1" s="1"/>
  <c r="J790" i="1"/>
  <c r="N790" i="1" s="1"/>
  <c r="O790" i="1" s="1"/>
  <c r="Q789" i="1"/>
  <c r="J789" i="1"/>
  <c r="Q788" i="1"/>
  <c r="J788" i="1"/>
  <c r="N788" i="1" s="1"/>
  <c r="O788" i="1" s="1"/>
  <c r="Q787" i="1"/>
  <c r="N787" i="1"/>
  <c r="O787" i="1" s="1"/>
  <c r="J787" i="1"/>
  <c r="K787" i="1" s="1"/>
  <c r="L787" i="1" s="1"/>
  <c r="Q786" i="1"/>
  <c r="L786" i="1"/>
  <c r="K786" i="1"/>
  <c r="J786" i="1"/>
  <c r="N786" i="1" s="1"/>
  <c r="O786" i="1" s="1"/>
  <c r="Q785" i="1"/>
  <c r="J785" i="1"/>
  <c r="Q784" i="1"/>
  <c r="J784" i="1"/>
  <c r="N784" i="1" s="1"/>
  <c r="O784" i="1" s="1"/>
  <c r="Q783" i="1"/>
  <c r="O783" i="1"/>
  <c r="N783" i="1"/>
  <c r="J783" i="1"/>
  <c r="K783" i="1" s="1"/>
  <c r="L783" i="1" s="1"/>
  <c r="Q782" i="1"/>
  <c r="N782" i="1"/>
  <c r="O782" i="1" s="1"/>
  <c r="K782" i="1"/>
  <c r="L782" i="1" s="1"/>
  <c r="J782" i="1"/>
  <c r="Q781" i="1"/>
  <c r="J781" i="1"/>
  <c r="Q780" i="1"/>
  <c r="J780" i="1"/>
  <c r="N780" i="1" s="1"/>
  <c r="O780" i="1" s="1"/>
  <c r="Q779" i="1"/>
  <c r="N779" i="1"/>
  <c r="O779" i="1" s="1"/>
  <c r="J779" i="1"/>
  <c r="K779" i="1" s="1"/>
  <c r="L779" i="1" s="1"/>
  <c r="Q778" i="1"/>
  <c r="N778" i="1"/>
  <c r="O778" i="1" s="1"/>
  <c r="K778" i="1"/>
  <c r="L778" i="1" s="1"/>
  <c r="J778" i="1"/>
  <c r="Q777" i="1"/>
  <c r="J777" i="1"/>
  <c r="Q776" i="1"/>
  <c r="J776" i="1"/>
  <c r="N776" i="1" s="1"/>
  <c r="O776" i="1" s="1"/>
  <c r="Q775" i="1"/>
  <c r="N775" i="1"/>
  <c r="O775" i="1" s="1"/>
  <c r="J775" i="1"/>
  <c r="K775" i="1" s="1"/>
  <c r="L775" i="1" s="1"/>
  <c r="Q774" i="1"/>
  <c r="N774" i="1"/>
  <c r="O774" i="1" s="1"/>
  <c r="L774" i="1"/>
  <c r="K774" i="1"/>
  <c r="J774" i="1"/>
  <c r="Q773" i="1"/>
  <c r="J773" i="1"/>
  <c r="Q772" i="1"/>
  <c r="K772" i="1"/>
  <c r="J772" i="1"/>
  <c r="N772" i="1" s="1"/>
  <c r="O772" i="1" s="1"/>
  <c r="Q771" i="1"/>
  <c r="O771" i="1"/>
  <c r="N771" i="1"/>
  <c r="J771" i="1"/>
  <c r="K771" i="1" s="1"/>
  <c r="L771" i="1" s="1"/>
  <c r="Q770" i="1"/>
  <c r="N770" i="1"/>
  <c r="O770" i="1" s="1"/>
  <c r="K770" i="1"/>
  <c r="L770" i="1" s="1"/>
  <c r="J770" i="1"/>
  <c r="Q769" i="1"/>
  <c r="J769" i="1"/>
  <c r="Q768" i="1"/>
  <c r="K768" i="1"/>
  <c r="J768" i="1"/>
  <c r="N768" i="1" s="1"/>
  <c r="O768" i="1" s="1"/>
  <c r="Q767" i="1"/>
  <c r="N767" i="1"/>
  <c r="O767" i="1" s="1"/>
  <c r="L767" i="1"/>
  <c r="K767" i="1"/>
  <c r="J767" i="1"/>
  <c r="Q766" i="1"/>
  <c r="N766" i="1"/>
  <c r="O766" i="1" s="1"/>
  <c r="K766" i="1"/>
  <c r="L766" i="1" s="1"/>
  <c r="J766" i="1"/>
  <c r="Q765" i="1"/>
  <c r="J765" i="1"/>
  <c r="Q764" i="1"/>
  <c r="K764" i="1"/>
  <c r="J764" i="1"/>
  <c r="N764" i="1" s="1"/>
  <c r="O764" i="1" s="1"/>
  <c r="Q763" i="1"/>
  <c r="N763" i="1"/>
  <c r="O763" i="1" s="1"/>
  <c r="L763" i="1"/>
  <c r="K763" i="1"/>
  <c r="J763" i="1"/>
  <c r="Q762" i="1"/>
  <c r="N762" i="1"/>
  <c r="O762" i="1" s="1"/>
  <c r="K762" i="1"/>
  <c r="L762" i="1" s="1"/>
  <c r="J762" i="1"/>
  <c r="Q761" i="1"/>
  <c r="J761" i="1"/>
  <c r="Q760" i="1"/>
  <c r="O760" i="1"/>
  <c r="N760" i="1"/>
  <c r="K760" i="1"/>
  <c r="J760" i="1"/>
  <c r="L760" i="1" s="1"/>
  <c r="Q759" i="1"/>
  <c r="O759" i="1"/>
  <c r="N759" i="1"/>
  <c r="L759" i="1"/>
  <c r="K759" i="1"/>
  <c r="J759" i="1"/>
  <c r="Q758" i="1"/>
  <c r="N758" i="1"/>
  <c r="O758" i="1" s="1"/>
  <c r="L758" i="1"/>
  <c r="K758" i="1"/>
  <c r="J758" i="1"/>
  <c r="Q757" i="1"/>
  <c r="J757" i="1"/>
  <c r="Q756" i="1"/>
  <c r="O756" i="1"/>
  <c r="N756" i="1"/>
  <c r="K756" i="1"/>
  <c r="J756" i="1"/>
  <c r="L756" i="1" s="1"/>
  <c r="Q755" i="1"/>
  <c r="O755" i="1"/>
  <c r="N755" i="1"/>
  <c r="L755" i="1"/>
  <c r="K755" i="1"/>
  <c r="J755" i="1"/>
  <c r="Q754" i="1"/>
  <c r="N754" i="1"/>
  <c r="O754" i="1" s="1"/>
  <c r="K754" i="1"/>
  <c r="L754" i="1" s="1"/>
  <c r="J754" i="1"/>
  <c r="Q753" i="1"/>
  <c r="J753" i="1"/>
  <c r="Q752" i="1"/>
  <c r="O752" i="1"/>
  <c r="N752" i="1"/>
  <c r="K752" i="1"/>
  <c r="J752" i="1"/>
  <c r="L752" i="1" s="1"/>
  <c r="Q751" i="1"/>
  <c r="O751" i="1"/>
  <c r="N751" i="1"/>
  <c r="L751" i="1"/>
  <c r="K751" i="1"/>
  <c r="J751" i="1"/>
  <c r="Q750" i="1"/>
  <c r="N750" i="1"/>
  <c r="O750" i="1" s="1"/>
  <c r="L750" i="1"/>
  <c r="K750" i="1"/>
  <c r="J750" i="1"/>
  <c r="Q749" i="1"/>
  <c r="J749" i="1"/>
  <c r="N749" i="1" s="1"/>
  <c r="O749" i="1" s="1"/>
  <c r="Q748" i="1"/>
  <c r="J748" i="1"/>
  <c r="N748" i="1" s="1"/>
  <c r="O748" i="1" s="1"/>
  <c r="Q747" i="1"/>
  <c r="N747" i="1"/>
  <c r="O747" i="1" s="1"/>
  <c r="L747" i="1"/>
  <c r="K747" i="1"/>
  <c r="J747" i="1"/>
  <c r="Q746" i="1"/>
  <c r="J746" i="1"/>
  <c r="Q745" i="1"/>
  <c r="J745" i="1"/>
  <c r="N745" i="1" s="1"/>
  <c r="O745" i="1" s="1"/>
  <c r="Q744" i="1"/>
  <c r="J744" i="1"/>
  <c r="N744" i="1" s="1"/>
  <c r="O744" i="1" s="1"/>
  <c r="Q743" i="1"/>
  <c r="N743" i="1"/>
  <c r="O743" i="1" s="1"/>
  <c r="L743" i="1"/>
  <c r="J743" i="1"/>
  <c r="Q742" i="1"/>
  <c r="J742" i="1"/>
  <c r="Q741" i="1"/>
  <c r="O741" i="1"/>
  <c r="N741" i="1"/>
  <c r="K741" i="1"/>
  <c r="J741" i="1"/>
  <c r="L741" i="1" s="1"/>
  <c r="Q740" i="1"/>
  <c r="N740" i="1"/>
  <c r="O740" i="1" s="1"/>
  <c r="L740" i="1"/>
  <c r="K740" i="1"/>
  <c r="J740" i="1"/>
  <c r="Q739" i="1"/>
  <c r="N739" i="1"/>
  <c r="O739" i="1" s="1"/>
  <c r="L739" i="1"/>
  <c r="K739" i="1"/>
  <c r="J739" i="1"/>
  <c r="Q738" i="1"/>
  <c r="J738" i="1"/>
  <c r="Q737" i="1"/>
  <c r="N737" i="1"/>
  <c r="O737" i="1" s="1"/>
  <c r="K737" i="1"/>
  <c r="J737" i="1"/>
  <c r="L737" i="1" s="1"/>
  <c r="Q736" i="1"/>
  <c r="N736" i="1"/>
  <c r="O736" i="1" s="1"/>
  <c r="K736" i="1"/>
  <c r="L736" i="1" s="1"/>
  <c r="J736" i="1"/>
  <c r="Q735" i="1"/>
  <c r="L735" i="1"/>
  <c r="J735" i="1"/>
  <c r="N735" i="1" s="1"/>
  <c r="O735" i="1" s="1"/>
  <c r="Q734" i="1"/>
  <c r="J734" i="1"/>
  <c r="N734" i="1" s="1"/>
  <c r="O734" i="1" s="1"/>
  <c r="Q733" i="1"/>
  <c r="O733" i="1"/>
  <c r="J733" i="1"/>
  <c r="N733" i="1" s="1"/>
  <c r="Q732" i="1"/>
  <c r="N732" i="1"/>
  <c r="O732" i="1" s="1"/>
  <c r="L732" i="1"/>
  <c r="J732" i="1"/>
  <c r="Q731" i="1"/>
  <c r="J731" i="1"/>
  <c r="Q730" i="1"/>
  <c r="N730" i="1"/>
  <c r="O730" i="1" s="1"/>
  <c r="K730" i="1"/>
  <c r="J730" i="1"/>
  <c r="L730" i="1" s="1"/>
  <c r="Q729" i="1"/>
  <c r="N729" i="1"/>
  <c r="O729" i="1" s="1"/>
  <c r="K729" i="1"/>
  <c r="L729" i="1" s="1"/>
  <c r="J729" i="1"/>
  <c r="Q728" i="1"/>
  <c r="N728" i="1"/>
  <c r="O728" i="1" s="1"/>
  <c r="L728" i="1"/>
  <c r="K728" i="1"/>
  <c r="J728" i="1"/>
  <c r="Q727" i="1"/>
  <c r="J727" i="1"/>
  <c r="Q726" i="1"/>
  <c r="N726" i="1"/>
  <c r="O726" i="1" s="1"/>
  <c r="K726" i="1"/>
  <c r="J726" i="1"/>
  <c r="L726" i="1" s="1"/>
  <c r="Q725" i="1"/>
  <c r="N725" i="1"/>
  <c r="O725" i="1" s="1"/>
  <c r="K725" i="1"/>
  <c r="L725" i="1" s="1"/>
  <c r="J725" i="1"/>
  <c r="Q724" i="1"/>
  <c r="N724" i="1"/>
  <c r="O724" i="1" s="1"/>
  <c r="L724" i="1"/>
  <c r="K724" i="1"/>
  <c r="J724" i="1"/>
  <c r="Q723" i="1"/>
  <c r="J723" i="1"/>
  <c r="Q722" i="1"/>
  <c r="N722" i="1"/>
  <c r="O722" i="1" s="1"/>
  <c r="K722" i="1"/>
  <c r="J722" i="1"/>
  <c r="L722" i="1" s="1"/>
  <c r="Q721" i="1"/>
  <c r="N721" i="1"/>
  <c r="O721" i="1" s="1"/>
  <c r="J721" i="1"/>
  <c r="L721" i="1" s="1"/>
  <c r="Q720" i="1"/>
  <c r="K720" i="1"/>
  <c r="J720" i="1"/>
  <c r="Q719" i="1"/>
  <c r="J719" i="1"/>
  <c r="N719" i="1" s="1"/>
  <c r="O719" i="1" s="1"/>
  <c r="Q718" i="1"/>
  <c r="J718" i="1"/>
  <c r="N718" i="1" s="1"/>
  <c r="O718" i="1" s="1"/>
  <c r="Q717" i="1"/>
  <c r="N717" i="1"/>
  <c r="O717" i="1" s="1"/>
  <c r="J717" i="1"/>
  <c r="K717" i="1" s="1"/>
  <c r="L717" i="1" s="1"/>
  <c r="Q716" i="1"/>
  <c r="J716" i="1"/>
  <c r="Q715" i="1"/>
  <c r="J715" i="1"/>
  <c r="N715" i="1" s="1"/>
  <c r="O715" i="1" s="1"/>
  <c r="Q714" i="1"/>
  <c r="J714" i="1"/>
  <c r="N714" i="1" s="1"/>
  <c r="O714" i="1" s="1"/>
  <c r="Q713" i="1"/>
  <c r="N713" i="1"/>
  <c r="O713" i="1" s="1"/>
  <c r="L713" i="1"/>
  <c r="K713" i="1"/>
  <c r="J713" i="1"/>
  <c r="Q712" i="1"/>
  <c r="J712" i="1"/>
  <c r="Q711" i="1"/>
  <c r="O711" i="1"/>
  <c r="N711" i="1"/>
  <c r="K711" i="1"/>
  <c r="J711" i="1"/>
  <c r="L711" i="1" s="1"/>
  <c r="Q710" i="1"/>
  <c r="O710" i="1"/>
  <c r="N710" i="1"/>
  <c r="L710" i="1"/>
  <c r="J710" i="1"/>
  <c r="Q709" i="1"/>
  <c r="J709" i="1"/>
  <c r="Q708" i="1"/>
  <c r="J708" i="1"/>
  <c r="N708" i="1" s="1"/>
  <c r="O708" i="1" s="1"/>
  <c r="Q707" i="1"/>
  <c r="O707" i="1"/>
  <c r="J707" i="1"/>
  <c r="N707" i="1" s="1"/>
  <c r="Q706" i="1"/>
  <c r="N706" i="1"/>
  <c r="O706" i="1" s="1"/>
  <c r="L706" i="1"/>
  <c r="K706" i="1"/>
  <c r="J706" i="1"/>
  <c r="Q705" i="1"/>
  <c r="K705" i="1"/>
  <c r="J705" i="1"/>
  <c r="Q704" i="1"/>
  <c r="J704" i="1"/>
  <c r="N704" i="1" s="1"/>
  <c r="O704" i="1" s="1"/>
  <c r="Q703" i="1"/>
  <c r="O703" i="1"/>
  <c r="J703" i="1"/>
  <c r="N703" i="1" s="1"/>
  <c r="Q702" i="1"/>
  <c r="N702" i="1"/>
  <c r="O702" i="1" s="1"/>
  <c r="L702" i="1"/>
  <c r="K702" i="1"/>
  <c r="J702" i="1"/>
  <c r="Q701" i="1"/>
  <c r="J701" i="1"/>
  <c r="Q700" i="1"/>
  <c r="O700" i="1"/>
  <c r="N700" i="1"/>
  <c r="K700" i="1"/>
  <c r="L700" i="1" s="1"/>
  <c r="J700" i="1"/>
  <c r="Q699" i="1"/>
  <c r="O699" i="1"/>
  <c r="N699" i="1"/>
  <c r="J699" i="1"/>
  <c r="Q698" i="1"/>
  <c r="N698" i="1"/>
  <c r="O698" i="1" s="1"/>
  <c r="L698" i="1"/>
  <c r="K698" i="1"/>
  <c r="J698" i="1"/>
  <c r="Q697" i="1"/>
  <c r="J697" i="1"/>
  <c r="Q696" i="1"/>
  <c r="J696" i="1"/>
  <c r="N696" i="1" s="1"/>
  <c r="O696" i="1" s="1"/>
  <c r="Q695" i="1"/>
  <c r="N695" i="1"/>
  <c r="O695" i="1" s="1"/>
  <c r="J695" i="1"/>
  <c r="K695" i="1" s="1"/>
  <c r="L695" i="1" s="1"/>
  <c r="Q694" i="1"/>
  <c r="K694" i="1"/>
  <c r="J694" i="1"/>
  <c r="Q693" i="1"/>
  <c r="J693" i="1"/>
  <c r="N693" i="1" s="1"/>
  <c r="O693" i="1" s="1"/>
  <c r="Q692" i="1"/>
  <c r="J692" i="1"/>
  <c r="N692" i="1" s="1"/>
  <c r="O692" i="1" s="1"/>
  <c r="Q691" i="1"/>
  <c r="N691" i="1"/>
  <c r="O691" i="1" s="1"/>
  <c r="L691" i="1"/>
  <c r="K691" i="1"/>
  <c r="J691" i="1"/>
  <c r="Q690" i="1"/>
  <c r="J690" i="1"/>
  <c r="Q689" i="1"/>
  <c r="J689" i="1"/>
  <c r="N689" i="1" s="1"/>
  <c r="O689" i="1" s="1"/>
  <c r="Q688" i="1"/>
  <c r="J688" i="1"/>
  <c r="N688" i="1" s="1"/>
  <c r="O688" i="1" s="1"/>
  <c r="Q687" i="1"/>
  <c r="N687" i="1"/>
  <c r="O687" i="1" s="1"/>
  <c r="L687" i="1"/>
  <c r="K687" i="1"/>
  <c r="J687" i="1"/>
  <c r="Q686" i="1"/>
  <c r="J686" i="1"/>
  <c r="Q685" i="1"/>
  <c r="J685" i="1"/>
  <c r="N685" i="1" s="1"/>
  <c r="O685" i="1" s="1"/>
  <c r="Q684" i="1"/>
  <c r="J684" i="1"/>
  <c r="N684" i="1" s="1"/>
  <c r="O684" i="1" s="1"/>
  <c r="Q683" i="1"/>
  <c r="N683" i="1"/>
  <c r="O683" i="1" s="1"/>
  <c r="L683" i="1"/>
  <c r="K683" i="1"/>
  <c r="J683" i="1"/>
  <c r="Q682" i="1"/>
  <c r="J682" i="1"/>
  <c r="Q681" i="1"/>
  <c r="N681" i="1"/>
  <c r="O681" i="1" s="1"/>
  <c r="L681" i="1"/>
  <c r="J681" i="1"/>
  <c r="Q680" i="1"/>
  <c r="N680" i="1"/>
  <c r="O680" i="1" s="1"/>
  <c r="J680" i="1"/>
  <c r="Q679" i="1"/>
  <c r="N679" i="1"/>
  <c r="O679" i="1" s="1"/>
  <c r="L679" i="1"/>
  <c r="K679" i="1"/>
  <c r="J679" i="1"/>
  <c r="Q678" i="1"/>
  <c r="N678" i="1"/>
  <c r="O678" i="1" s="1"/>
  <c r="K678" i="1"/>
  <c r="J678" i="1"/>
  <c r="Q677" i="1"/>
  <c r="J677" i="1"/>
  <c r="Q676" i="1"/>
  <c r="N676" i="1"/>
  <c r="O676" i="1" s="1"/>
  <c r="L676" i="1"/>
  <c r="J676" i="1"/>
  <c r="Q675" i="1"/>
  <c r="K675" i="1"/>
  <c r="J675" i="1"/>
  <c r="Q674" i="1"/>
  <c r="K674" i="1"/>
  <c r="L674" i="1" s="1"/>
  <c r="J674" i="1"/>
  <c r="N674" i="1" s="1"/>
  <c r="O674" i="1" s="1"/>
  <c r="Q673" i="1"/>
  <c r="N673" i="1"/>
  <c r="O673" i="1" s="1"/>
  <c r="J673" i="1"/>
  <c r="Q672" i="1"/>
  <c r="L672" i="1"/>
  <c r="J672" i="1"/>
  <c r="N672" i="1" s="1"/>
  <c r="O672" i="1" s="1"/>
  <c r="Q671" i="1"/>
  <c r="L671" i="1"/>
  <c r="J671" i="1"/>
  <c r="K671" i="1" s="1"/>
  <c r="Q670" i="1"/>
  <c r="J670" i="1"/>
  <c r="Q669" i="1"/>
  <c r="N669" i="1"/>
  <c r="O669" i="1" s="1"/>
  <c r="L669" i="1"/>
  <c r="K669" i="1"/>
  <c r="J669" i="1"/>
  <c r="Q668" i="1"/>
  <c r="K668" i="1"/>
  <c r="J668" i="1"/>
  <c r="N668" i="1" s="1"/>
  <c r="O668" i="1" s="1"/>
  <c r="Q667" i="1"/>
  <c r="K667" i="1"/>
  <c r="L667" i="1" s="1"/>
  <c r="J667" i="1"/>
  <c r="N667" i="1" s="1"/>
  <c r="O667" i="1" s="1"/>
  <c r="Q666" i="1"/>
  <c r="O666" i="1"/>
  <c r="N666" i="1"/>
  <c r="K666" i="1"/>
  <c r="J666" i="1"/>
  <c r="Q665" i="1"/>
  <c r="O665" i="1"/>
  <c r="N665" i="1"/>
  <c r="K665" i="1"/>
  <c r="L665" i="1" s="1"/>
  <c r="J665" i="1"/>
  <c r="Q664" i="1"/>
  <c r="N664" i="1"/>
  <c r="O664" i="1" s="1"/>
  <c r="L664" i="1"/>
  <c r="K664" i="1"/>
  <c r="J664" i="1"/>
  <c r="Q663" i="1"/>
  <c r="J663" i="1"/>
  <c r="Q662" i="1"/>
  <c r="K662" i="1"/>
  <c r="J662" i="1"/>
  <c r="Q661" i="1"/>
  <c r="N661" i="1"/>
  <c r="O661" i="1" s="1"/>
  <c r="L661" i="1"/>
  <c r="K661" i="1"/>
  <c r="J661" i="1"/>
  <c r="Q660" i="1"/>
  <c r="J660" i="1"/>
  <c r="Q659" i="1"/>
  <c r="N659" i="1"/>
  <c r="O659" i="1" s="1"/>
  <c r="L659" i="1"/>
  <c r="K659" i="1"/>
  <c r="J659" i="1"/>
  <c r="Q658" i="1"/>
  <c r="O658" i="1"/>
  <c r="N658" i="1"/>
  <c r="K658" i="1"/>
  <c r="J658" i="1"/>
  <c r="L658" i="1" s="1"/>
  <c r="Q657" i="1"/>
  <c r="N657" i="1"/>
  <c r="O657" i="1" s="1"/>
  <c r="L657" i="1"/>
  <c r="K657" i="1"/>
  <c r="J657" i="1"/>
  <c r="Q656" i="1"/>
  <c r="J656" i="1"/>
  <c r="Q655" i="1"/>
  <c r="N655" i="1"/>
  <c r="O655" i="1" s="1"/>
  <c r="K655" i="1"/>
  <c r="L655" i="1" s="1"/>
  <c r="J655" i="1"/>
  <c r="Q654" i="1"/>
  <c r="O654" i="1"/>
  <c r="N654" i="1"/>
  <c r="K654" i="1"/>
  <c r="J654" i="1"/>
  <c r="L654" i="1" s="1"/>
  <c r="Q653" i="1"/>
  <c r="N653" i="1"/>
  <c r="O653" i="1" s="1"/>
  <c r="L653" i="1"/>
  <c r="K653" i="1"/>
  <c r="J653" i="1"/>
  <c r="Q652" i="1"/>
  <c r="J652" i="1"/>
  <c r="Q651" i="1"/>
  <c r="J651" i="1"/>
  <c r="N651" i="1" s="1"/>
  <c r="O651" i="1" s="1"/>
  <c r="Q650" i="1"/>
  <c r="N650" i="1"/>
  <c r="O650" i="1" s="1"/>
  <c r="J650" i="1"/>
  <c r="Q649" i="1"/>
  <c r="K649" i="1"/>
  <c r="L649" i="1" s="1"/>
  <c r="J649" i="1"/>
  <c r="N649" i="1" s="1"/>
  <c r="O649" i="1" s="1"/>
  <c r="Q648" i="1"/>
  <c r="J648" i="1"/>
  <c r="Q647" i="1"/>
  <c r="L647" i="1"/>
  <c r="J647" i="1"/>
  <c r="N647" i="1" s="1"/>
  <c r="O647" i="1" s="1"/>
  <c r="Q646" i="1"/>
  <c r="N646" i="1"/>
  <c r="O646" i="1" s="1"/>
  <c r="L646" i="1"/>
  <c r="K646" i="1"/>
  <c r="J646" i="1"/>
  <c r="Q645" i="1"/>
  <c r="K645" i="1"/>
  <c r="J645" i="1"/>
  <c r="Q644" i="1"/>
  <c r="N644" i="1"/>
  <c r="O644" i="1" s="1"/>
  <c r="K644" i="1"/>
  <c r="L644" i="1" s="1"/>
  <c r="J644" i="1"/>
  <c r="Q643" i="1"/>
  <c r="O643" i="1"/>
  <c r="N643" i="1"/>
  <c r="K643" i="1"/>
  <c r="J643" i="1"/>
  <c r="L643" i="1" s="1"/>
  <c r="Q642" i="1"/>
  <c r="N642" i="1"/>
  <c r="O642" i="1" s="1"/>
  <c r="L642" i="1"/>
  <c r="K642" i="1"/>
  <c r="J642" i="1"/>
  <c r="Q641" i="1"/>
  <c r="J641" i="1"/>
  <c r="Q640" i="1"/>
  <c r="N640" i="1"/>
  <c r="O640" i="1" s="1"/>
  <c r="K640" i="1"/>
  <c r="L640" i="1" s="1"/>
  <c r="J640" i="1"/>
  <c r="Q639" i="1"/>
  <c r="O639" i="1"/>
  <c r="N639" i="1"/>
  <c r="K639" i="1"/>
  <c r="J639" i="1"/>
  <c r="L639" i="1" s="1"/>
  <c r="Q638" i="1"/>
  <c r="N638" i="1"/>
  <c r="O638" i="1" s="1"/>
  <c r="L638" i="1"/>
  <c r="K638" i="1"/>
  <c r="J638" i="1"/>
  <c r="Q637" i="1"/>
  <c r="J637" i="1"/>
  <c r="Q636" i="1"/>
  <c r="N636" i="1"/>
  <c r="O636" i="1" s="1"/>
  <c r="K636" i="1"/>
  <c r="L636" i="1" s="1"/>
  <c r="J636" i="1"/>
  <c r="Q635" i="1"/>
  <c r="O635" i="1"/>
  <c r="N635" i="1"/>
  <c r="K635" i="1"/>
  <c r="J635" i="1"/>
  <c r="L635" i="1" s="1"/>
  <c r="Q634" i="1"/>
  <c r="N634" i="1"/>
  <c r="O634" i="1" s="1"/>
  <c r="L634" i="1"/>
  <c r="K634" i="1"/>
  <c r="J634" i="1"/>
  <c r="Q633" i="1"/>
  <c r="K633" i="1"/>
  <c r="J633" i="1"/>
  <c r="Q632" i="1"/>
  <c r="N632" i="1"/>
  <c r="O632" i="1" s="1"/>
  <c r="K632" i="1"/>
  <c r="L632" i="1" s="1"/>
  <c r="J632" i="1"/>
  <c r="Q631" i="1"/>
  <c r="O631" i="1"/>
  <c r="N631" i="1"/>
  <c r="K631" i="1"/>
  <c r="J631" i="1"/>
  <c r="L631" i="1" s="1"/>
  <c r="Q630" i="1"/>
  <c r="N630" i="1"/>
  <c r="O630" i="1" s="1"/>
  <c r="L630" i="1"/>
  <c r="K630" i="1"/>
  <c r="J630" i="1"/>
  <c r="Q629" i="1"/>
  <c r="K629" i="1"/>
  <c r="J629" i="1"/>
  <c r="Q628" i="1"/>
  <c r="N628" i="1"/>
  <c r="O628" i="1" s="1"/>
  <c r="K628" i="1"/>
  <c r="L628" i="1" s="1"/>
  <c r="J628" i="1"/>
  <c r="Q627" i="1"/>
  <c r="O627" i="1"/>
  <c r="N627" i="1"/>
  <c r="K627" i="1"/>
  <c r="J627" i="1"/>
  <c r="L627" i="1" s="1"/>
  <c r="Q626" i="1"/>
  <c r="N626" i="1"/>
  <c r="O626" i="1" s="1"/>
  <c r="L626" i="1"/>
  <c r="K626" i="1"/>
  <c r="J626" i="1"/>
  <c r="Q625" i="1"/>
  <c r="J625" i="1"/>
  <c r="Q624" i="1"/>
  <c r="N624" i="1"/>
  <c r="O624" i="1" s="1"/>
  <c r="K624" i="1"/>
  <c r="L624" i="1" s="1"/>
  <c r="J624" i="1"/>
  <c r="Q623" i="1"/>
  <c r="O623" i="1"/>
  <c r="N623" i="1"/>
  <c r="K623" i="1"/>
  <c r="J623" i="1"/>
  <c r="L623" i="1" s="1"/>
  <c r="Q622" i="1"/>
  <c r="N622" i="1"/>
  <c r="O622" i="1" s="1"/>
  <c r="L622" i="1"/>
  <c r="K622" i="1"/>
  <c r="J622" i="1"/>
  <c r="Q621" i="1"/>
  <c r="J621" i="1"/>
  <c r="Q620" i="1"/>
  <c r="J620" i="1"/>
  <c r="N620" i="1" s="1"/>
  <c r="O620" i="1" s="1"/>
  <c r="Q619" i="1"/>
  <c r="N619" i="1"/>
  <c r="O619" i="1" s="1"/>
  <c r="J619" i="1"/>
  <c r="Q618" i="1"/>
  <c r="K618" i="1"/>
  <c r="L618" i="1" s="1"/>
  <c r="J618" i="1"/>
  <c r="N618" i="1" s="1"/>
  <c r="O618" i="1" s="1"/>
  <c r="Q617" i="1"/>
  <c r="J617" i="1"/>
  <c r="Q616" i="1"/>
  <c r="J616" i="1"/>
  <c r="N616" i="1" s="1"/>
  <c r="O616" i="1" s="1"/>
  <c r="Q615" i="1"/>
  <c r="N615" i="1"/>
  <c r="O615" i="1" s="1"/>
  <c r="J615" i="1"/>
  <c r="Q614" i="1"/>
  <c r="K614" i="1"/>
  <c r="L614" i="1" s="1"/>
  <c r="J614" i="1"/>
  <c r="N614" i="1" s="1"/>
  <c r="O614" i="1" s="1"/>
  <c r="Q613" i="1"/>
  <c r="O613" i="1"/>
  <c r="N613" i="1"/>
  <c r="L613" i="1"/>
  <c r="J613" i="1"/>
  <c r="Q612" i="1"/>
  <c r="O612" i="1"/>
  <c r="N612" i="1"/>
  <c r="K612" i="1"/>
  <c r="J612" i="1"/>
  <c r="L612" i="1" s="1"/>
  <c r="Q611" i="1"/>
  <c r="N611" i="1"/>
  <c r="O611" i="1" s="1"/>
  <c r="L611" i="1"/>
  <c r="K611" i="1"/>
  <c r="J611" i="1"/>
  <c r="Q610" i="1"/>
  <c r="J610" i="1"/>
  <c r="Q609" i="1"/>
  <c r="N609" i="1"/>
  <c r="O609" i="1" s="1"/>
  <c r="K609" i="1"/>
  <c r="L609" i="1" s="1"/>
  <c r="J609" i="1"/>
  <c r="Q608" i="1"/>
  <c r="O608" i="1"/>
  <c r="N608" i="1"/>
  <c r="K608" i="1"/>
  <c r="J608" i="1"/>
  <c r="L608" i="1" s="1"/>
  <c r="Q607" i="1"/>
  <c r="N607" i="1"/>
  <c r="O607" i="1" s="1"/>
  <c r="L607" i="1"/>
  <c r="K607" i="1"/>
  <c r="J607" i="1"/>
  <c r="Q606" i="1"/>
  <c r="J606" i="1"/>
  <c r="Q605" i="1"/>
  <c r="N605" i="1"/>
  <c r="O605" i="1" s="1"/>
  <c r="K605" i="1"/>
  <c r="L605" i="1" s="1"/>
  <c r="J605" i="1"/>
  <c r="Q604" i="1"/>
  <c r="O604" i="1"/>
  <c r="N604" i="1"/>
  <c r="K604" i="1"/>
  <c r="J604" i="1"/>
  <c r="L604" i="1" s="1"/>
  <c r="Q603" i="1"/>
  <c r="N603" i="1"/>
  <c r="O603" i="1" s="1"/>
  <c r="L603" i="1"/>
  <c r="K603" i="1"/>
  <c r="J603" i="1"/>
  <c r="Q602" i="1"/>
  <c r="K602" i="1"/>
  <c r="J602" i="1"/>
  <c r="Q601" i="1"/>
  <c r="N601" i="1"/>
  <c r="O601" i="1" s="1"/>
  <c r="K601" i="1"/>
  <c r="L601" i="1" s="1"/>
  <c r="J601" i="1"/>
  <c r="Q600" i="1"/>
  <c r="O600" i="1"/>
  <c r="N600" i="1"/>
  <c r="K600" i="1"/>
  <c r="J600" i="1"/>
  <c r="L600" i="1" s="1"/>
  <c r="Q599" i="1"/>
  <c r="N599" i="1"/>
  <c r="O599" i="1" s="1"/>
  <c r="L599" i="1"/>
  <c r="K599" i="1"/>
  <c r="J599" i="1"/>
  <c r="Q598" i="1"/>
  <c r="K598" i="1"/>
  <c r="J598" i="1"/>
  <c r="Q597" i="1"/>
  <c r="N597" i="1"/>
  <c r="O597" i="1" s="1"/>
  <c r="K597" i="1"/>
  <c r="L597" i="1" s="1"/>
  <c r="J597" i="1"/>
  <c r="Q596" i="1"/>
  <c r="O596" i="1"/>
  <c r="N596" i="1"/>
  <c r="K596" i="1"/>
  <c r="J596" i="1"/>
  <c r="L596" i="1" s="1"/>
  <c r="Q595" i="1"/>
  <c r="N595" i="1"/>
  <c r="O595" i="1" s="1"/>
  <c r="L595" i="1"/>
  <c r="K595" i="1"/>
  <c r="J595" i="1"/>
  <c r="Q594" i="1"/>
  <c r="J594" i="1"/>
  <c r="Q593" i="1"/>
  <c r="J593" i="1"/>
  <c r="N593" i="1" s="1"/>
  <c r="O593" i="1" s="1"/>
  <c r="Q592" i="1"/>
  <c r="N592" i="1"/>
  <c r="O592" i="1" s="1"/>
  <c r="J592" i="1"/>
  <c r="Q591" i="1"/>
  <c r="K591" i="1"/>
  <c r="L591" i="1" s="1"/>
  <c r="J591" i="1"/>
  <c r="N591" i="1" s="1"/>
  <c r="O591" i="1" s="1"/>
  <c r="Q590" i="1"/>
  <c r="J590" i="1"/>
  <c r="Q589" i="1"/>
  <c r="J589" i="1"/>
  <c r="N589" i="1" s="1"/>
  <c r="O589" i="1" s="1"/>
  <c r="Q588" i="1"/>
  <c r="N588" i="1"/>
  <c r="O588" i="1" s="1"/>
  <c r="J588" i="1"/>
  <c r="Q587" i="1"/>
  <c r="K587" i="1"/>
  <c r="L587" i="1" s="1"/>
  <c r="J587" i="1"/>
  <c r="N587" i="1" s="1"/>
  <c r="O587" i="1" s="1"/>
  <c r="Q586" i="1"/>
  <c r="J586" i="1"/>
  <c r="Q585" i="1"/>
  <c r="J585" i="1"/>
  <c r="N585" i="1" s="1"/>
  <c r="O585" i="1" s="1"/>
  <c r="Q584" i="1"/>
  <c r="O584" i="1"/>
  <c r="N584" i="1"/>
  <c r="L584" i="1"/>
  <c r="J584" i="1"/>
  <c r="Q583" i="1"/>
  <c r="J583" i="1"/>
  <c r="Q582" i="1"/>
  <c r="N582" i="1"/>
  <c r="O582" i="1" s="1"/>
  <c r="K582" i="1"/>
  <c r="L582" i="1" s="1"/>
  <c r="J582" i="1"/>
  <c r="Q581" i="1"/>
  <c r="O581" i="1"/>
  <c r="N581" i="1"/>
  <c r="K581" i="1"/>
  <c r="J581" i="1"/>
  <c r="L581" i="1" s="1"/>
  <c r="Q580" i="1"/>
  <c r="N580" i="1"/>
  <c r="O580" i="1" s="1"/>
  <c r="L580" i="1"/>
  <c r="J580" i="1"/>
  <c r="Q579" i="1"/>
  <c r="J579" i="1"/>
  <c r="Q578" i="1"/>
  <c r="J578" i="1"/>
  <c r="N578" i="1" s="1"/>
  <c r="O578" i="1" s="1"/>
  <c r="Q577" i="1"/>
  <c r="O577" i="1"/>
  <c r="N577" i="1"/>
  <c r="J577" i="1"/>
  <c r="Q576" i="1"/>
  <c r="L576" i="1"/>
  <c r="K576" i="1"/>
  <c r="J576" i="1"/>
  <c r="N576" i="1" s="1"/>
  <c r="O576" i="1" s="1"/>
  <c r="Q575" i="1"/>
  <c r="J575" i="1"/>
  <c r="Q574" i="1"/>
  <c r="J574" i="1"/>
  <c r="N574" i="1" s="1"/>
  <c r="O574" i="1" s="1"/>
  <c r="Q573" i="1"/>
  <c r="J573" i="1"/>
  <c r="Q572" i="1"/>
  <c r="K572" i="1"/>
  <c r="L572" i="1" s="1"/>
  <c r="J572" i="1"/>
  <c r="N572" i="1" s="1"/>
  <c r="O572" i="1" s="1"/>
  <c r="Q571" i="1"/>
  <c r="J571" i="1"/>
  <c r="Q570" i="1"/>
  <c r="J570" i="1"/>
  <c r="N570" i="1" s="1"/>
  <c r="O570" i="1" s="1"/>
  <c r="Q569" i="1"/>
  <c r="N569" i="1"/>
  <c r="O569" i="1" s="1"/>
  <c r="J569" i="1"/>
  <c r="Q568" i="1"/>
  <c r="L568" i="1"/>
  <c r="K568" i="1"/>
  <c r="J568" i="1"/>
  <c r="N568" i="1" s="1"/>
  <c r="O568" i="1" s="1"/>
  <c r="Q567" i="1"/>
  <c r="J567" i="1"/>
  <c r="Q566" i="1"/>
  <c r="J566" i="1"/>
  <c r="N566" i="1" s="1"/>
  <c r="O566" i="1" s="1"/>
  <c r="Q565" i="1"/>
  <c r="J565" i="1"/>
  <c r="Q564" i="1"/>
  <c r="K564" i="1"/>
  <c r="L564" i="1" s="1"/>
  <c r="J564" i="1"/>
  <c r="N564" i="1" s="1"/>
  <c r="O564" i="1" s="1"/>
  <c r="Q563" i="1"/>
  <c r="J563" i="1"/>
  <c r="Q562" i="1"/>
  <c r="L562" i="1"/>
  <c r="J562" i="1"/>
  <c r="N562" i="1" s="1"/>
  <c r="O562" i="1" s="1"/>
  <c r="Q561" i="1"/>
  <c r="N561" i="1"/>
  <c r="O561" i="1" s="1"/>
  <c r="L561" i="1"/>
  <c r="K561" i="1"/>
  <c r="J561" i="1"/>
  <c r="Q560" i="1"/>
  <c r="K560" i="1"/>
  <c r="J560" i="1"/>
  <c r="Q559" i="1"/>
  <c r="N559" i="1"/>
  <c r="O559" i="1" s="1"/>
  <c r="K559" i="1"/>
  <c r="L559" i="1" s="1"/>
  <c r="J559" i="1"/>
  <c r="Q558" i="1"/>
  <c r="O558" i="1"/>
  <c r="K558" i="1"/>
  <c r="J558" i="1"/>
  <c r="N558" i="1" s="1"/>
  <c r="Q557" i="1"/>
  <c r="N557" i="1"/>
  <c r="O557" i="1" s="1"/>
  <c r="L557" i="1"/>
  <c r="K557" i="1"/>
  <c r="J557" i="1"/>
  <c r="Q556" i="1"/>
  <c r="J556" i="1"/>
  <c r="Q555" i="1"/>
  <c r="J555" i="1"/>
  <c r="N555" i="1" s="1"/>
  <c r="O555" i="1" s="1"/>
  <c r="Q554" i="1"/>
  <c r="J554" i="1"/>
  <c r="Q553" i="1"/>
  <c r="K553" i="1"/>
  <c r="L553" i="1" s="1"/>
  <c r="J553" i="1"/>
  <c r="N553" i="1" s="1"/>
  <c r="O553" i="1" s="1"/>
  <c r="Q552" i="1"/>
  <c r="J552" i="1"/>
  <c r="Q551" i="1"/>
  <c r="J551" i="1"/>
  <c r="N551" i="1" s="1"/>
  <c r="O551" i="1" s="1"/>
  <c r="Q550" i="1"/>
  <c r="O550" i="1"/>
  <c r="N550" i="1"/>
  <c r="L550" i="1"/>
  <c r="J550" i="1"/>
  <c r="Q549" i="1"/>
  <c r="K549" i="1"/>
  <c r="J549" i="1"/>
  <c r="Q548" i="1"/>
  <c r="N548" i="1"/>
  <c r="O548" i="1" s="1"/>
  <c r="K548" i="1"/>
  <c r="L548" i="1" s="1"/>
  <c r="J548" i="1"/>
  <c r="Q547" i="1"/>
  <c r="O547" i="1"/>
  <c r="K547" i="1"/>
  <c r="J547" i="1"/>
  <c r="N547" i="1" s="1"/>
  <c r="Q546" i="1"/>
  <c r="N546" i="1"/>
  <c r="O546" i="1" s="1"/>
  <c r="L546" i="1"/>
  <c r="K546" i="1"/>
  <c r="J546" i="1"/>
  <c r="Q545" i="1"/>
  <c r="K545" i="1"/>
  <c r="J545" i="1"/>
  <c r="Q544" i="1"/>
  <c r="N544" i="1"/>
  <c r="O544" i="1" s="1"/>
  <c r="J544" i="1"/>
  <c r="L544" i="1" s="1"/>
  <c r="Q543" i="1"/>
  <c r="N543" i="1"/>
  <c r="O543" i="1" s="1"/>
  <c r="J543" i="1"/>
  <c r="Q542" i="1"/>
  <c r="K542" i="1"/>
  <c r="L542" i="1" s="1"/>
  <c r="J542" i="1"/>
  <c r="N542" i="1" s="1"/>
  <c r="O542" i="1" s="1"/>
  <c r="Q541" i="1"/>
  <c r="J541" i="1"/>
  <c r="Q540" i="1"/>
  <c r="J540" i="1"/>
  <c r="N540" i="1" s="1"/>
  <c r="O540" i="1" s="1"/>
  <c r="Q539" i="1"/>
  <c r="J539" i="1"/>
  <c r="Q538" i="1"/>
  <c r="O538" i="1"/>
  <c r="K538" i="1"/>
  <c r="L538" i="1" s="1"/>
  <c r="J538" i="1"/>
  <c r="N538" i="1" s="1"/>
  <c r="Q537" i="1"/>
  <c r="J537" i="1"/>
  <c r="Q536" i="1"/>
  <c r="J536" i="1"/>
  <c r="Q535" i="1"/>
  <c r="J535" i="1"/>
  <c r="Q534" i="1"/>
  <c r="O534" i="1"/>
  <c r="N534" i="1"/>
  <c r="K534" i="1"/>
  <c r="L534" i="1" s="1"/>
  <c r="J534" i="1"/>
  <c r="Q533" i="1"/>
  <c r="N533" i="1"/>
  <c r="O533" i="1" s="1"/>
  <c r="L533" i="1"/>
  <c r="J533" i="1"/>
  <c r="Q532" i="1"/>
  <c r="K532" i="1"/>
  <c r="J532" i="1"/>
  <c r="Q531" i="1"/>
  <c r="N531" i="1"/>
  <c r="O531" i="1" s="1"/>
  <c r="L531" i="1"/>
  <c r="J531" i="1"/>
  <c r="K531" i="1" s="1"/>
  <c r="Q530" i="1"/>
  <c r="J530" i="1"/>
  <c r="Q529" i="1"/>
  <c r="N529" i="1"/>
  <c r="O529" i="1" s="1"/>
  <c r="K529" i="1"/>
  <c r="L529" i="1" s="1"/>
  <c r="J529" i="1"/>
  <c r="Q528" i="1"/>
  <c r="J528" i="1"/>
  <c r="Q527" i="1"/>
  <c r="N527" i="1"/>
  <c r="O527" i="1" s="1"/>
  <c r="L527" i="1"/>
  <c r="K527" i="1"/>
  <c r="J527" i="1"/>
  <c r="Q526" i="1"/>
  <c r="N526" i="1"/>
  <c r="O526" i="1" s="1"/>
  <c r="K526" i="1"/>
  <c r="J526" i="1"/>
  <c r="Q525" i="1"/>
  <c r="N525" i="1"/>
  <c r="O525" i="1" s="1"/>
  <c r="L525" i="1"/>
  <c r="K525" i="1"/>
  <c r="J525" i="1"/>
  <c r="Q524" i="1"/>
  <c r="J524" i="1"/>
  <c r="Q523" i="1"/>
  <c r="N523" i="1"/>
  <c r="O523" i="1" s="1"/>
  <c r="K523" i="1"/>
  <c r="L523" i="1" s="1"/>
  <c r="J523" i="1"/>
  <c r="Q522" i="1"/>
  <c r="N522" i="1"/>
  <c r="O522" i="1" s="1"/>
  <c r="K522" i="1"/>
  <c r="J522" i="1"/>
  <c r="Q521" i="1"/>
  <c r="N521" i="1"/>
  <c r="O521" i="1" s="1"/>
  <c r="L521" i="1"/>
  <c r="J521" i="1"/>
  <c r="Q520" i="1"/>
  <c r="J520" i="1"/>
  <c r="Q519" i="1"/>
  <c r="N519" i="1"/>
  <c r="O519" i="1" s="1"/>
  <c r="L519" i="1"/>
  <c r="K519" i="1"/>
  <c r="J519" i="1"/>
  <c r="Q518" i="1"/>
  <c r="N518" i="1"/>
  <c r="O518" i="1" s="1"/>
  <c r="J518" i="1"/>
  <c r="Q517" i="1"/>
  <c r="N517" i="1"/>
  <c r="O517" i="1" s="1"/>
  <c r="L517" i="1"/>
  <c r="K517" i="1"/>
  <c r="J517" i="1"/>
  <c r="Q516" i="1"/>
  <c r="J516" i="1"/>
  <c r="Q515" i="1"/>
  <c r="N515" i="1"/>
  <c r="O515" i="1" s="1"/>
  <c r="L515" i="1"/>
  <c r="K515" i="1"/>
  <c r="J515" i="1"/>
  <c r="Q514" i="1"/>
  <c r="N514" i="1"/>
  <c r="O514" i="1" s="1"/>
  <c r="J514" i="1"/>
  <c r="Q513" i="1"/>
  <c r="J513" i="1"/>
  <c r="Q512" i="1"/>
  <c r="N512" i="1"/>
  <c r="O512" i="1" s="1"/>
  <c r="J512" i="1"/>
  <c r="Q511" i="1"/>
  <c r="O511" i="1"/>
  <c r="K511" i="1"/>
  <c r="J511" i="1"/>
  <c r="N511" i="1" s="1"/>
  <c r="Q510" i="1"/>
  <c r="N510" i="1"/>
  <c r="O510" i="1" s="1"/>
  <c r="J510" i="1"/>
  <c r="K510" i="1" s="1"/>
  <c r="L510" i="1" s="1"/>
  <c r="Q509" i="1"/>
  <c r="K509" i="1"/>
  <c r="J509" i="1"/>
  <c r="Q508" i="1"/>
  <c r="N508" i="1"/>
  <c r="O508" i="1" s="1"/>
  <c r="J508" i="1"/>
  <c r="Q507" i="1"/>
  <c r="K507" i="1"/>
  <c r="J507" i="1"/>
  <c r="N507" i="1" s="1"/>
  <c r="O507" i="1" s="1"/>
  <c r="Q506" i="1"/>
  <c r="N506" i="1"/>
  <c r="O506" i="1" s="1"/>
  <c r="L506" i="1"/>
  <c r="J506" i="1"/>
  <c r="K506" i="1" s="1"/>
  <c r="Q505" i="1"/>
  <c r="J505" i="1"/>
  <c r="Q504" i="1"/>
  <c r="N504" i="1"/>
  <c r="O504" i="1" s="1"/>
  <c r="J504" i="1"/>
  <c r="Q503" i="1"/>
  <c r="O503" i="1"/>
  <c r="K503" i="1"/>
  <c r="J503" i="1"/>
  <c r="N503" i="1" s="1"/>
  <c r="Q502" i="1"/>
  <c r="N502" i="1"/>
  <c r="O502" i="1" s="1"/>
  <c r="J502" i="1"/>
  <c r="K502" i="1" s="1"/>
  <c r="L502" i="1" s="1"/>
  <c r="Q501" i="1"/>
  <c r="K501" i="1"/>
  <c r="J501" i="1"/>
  <c r="Q500" i="1"/>
  <c r="N500" i="1"/>
  <c r="O500" i="1" s="1"/>
  <c r="J500" i="1"/>
  <c r="Q499" i="1"/>
  <c r="K499" i="1"/>
  <c r="J499" i="1"/>
  <c r="N499" i="1" s="1"/>
  <c r="O499" i="1" s="1"/>
  <c r="Q498" i="1"/>
  <c r="N498" i="1"/>
  <c r="O498" i="1" s="1"/>
  <c r="J498" i="1"/>
  <c r="K498" i="1" s="1"/>
  <c r="L498" i="1" s="1"/>
  <c r="Q497" i="1"/>
  <c r="J497" i="1"/>
  <c r="Q496" i="1"/>
  <c r="N496" i="1"/>
  <c r="O496" i="1" s="1"/>
  <c r="J496" i="1"/>
  <c r="Q495" i="1"/>
  <c r="O495" i="1"/>
  <c r="K495" i="1"/>
  <c r="J495" i="1"/>
  <c r="N495" i="1" s="1"/>
  <c r="Q494" i="1"/>
  <c r="N494" i="1"/>
  <c r="O494" i="1" s="1"/>
  <c r="L494" i="1"/>
  <c r="K494" i="1"/>
  <c r="J494" i="1"/>
  <c r="Q493" i="1"/>
  <c r="J493" i="1"/>
  <c r="Q492" i="1"/>
  <c r="N492" i="1"/>
  <c r="O492" i="1" s="1"/>
  <c r="J492" i="1"/>
  <c r="Q491" i="1"/>
  <c r="J491" i="1"/>
  <c r="N491" i="1" s="1"/>
  <c r="O491" i="1" s="1"/>
  <c r="Q490" i="1"/>
  <c r="N490" i="1"/>
  <c r="O490" i="1" s="1"/>
  <c r="K490" i="1"/>
  <c r="L490" i="1" s="1"/>
  <c r="J490" i="1"/>
  <c r="Q489" i="1"/>
  <c r="J489" i="1"/>
  <c r="Q488" i="1"/>
  <c r="L488" i="1"/>
  <c r="K488" i="1"/>
  <c r="J488" i="1"/>
  <c r="N488" i="1" s="1"/>
  <c r="O488" i="1" s="1"/>
  <c r="Q487" i="1"/>
  <c r="N487" i="1"/>
  <c r="O487" i="1" s="1"/>
  <c r="J487" i="1"/>
  <c r="Q486" i="1"/>
  <c r="N486" i="1"/>
  <c r="O486" i="1" s="1"/>
  <c r="K486" i="1"/>
  <c r="L486" i="1" s="1"/>
  <c r="J486" i="1"/>
  <c r="Q485" i="1"/>
  <c r="J485" i="1"/>
  <c r="N485" i="1" s="1"/>
  <c r="O485" i="1" s="1"/>
  <c r="Q484" i="1"/>
  <c r="O484" i="1"/>
  <c r="K484" i="1"/>
  <c r="J484" i="1"/>
  <c r="N484" i="1" s="1"/>
  <c r="Q483" i="1"/>
  <c r="N483" i="1"/>
  <c r="O483" i="1" s="1"/>
  <c r="J483" i="1"/>
  <c r="K483" i="1" s="1"/>
  <c r="L483" i="1" s="1"/>
  <c r="Q482" i="1"/>
  <c r="J482" i="1"/>
  <c r="Q481" i="1"/>
  <c r="L481" i="1"/>
  <c r="K481" i="1"/>
  <c r="J481" i="1"/>
  <c r="N481" i="1" s="1"/>
  <c r="O481" i="1" s="1"/>
  <c r="Q480" i="1"/>
  <c r="N480" i="1"/>
  <c r="O480" i="1" s="1"/>
  <c r="J480" i="1"/>
  <c r="Q479" i="1"/>
  <c r="N479" i="1"/>
  <c r="O479" i="1" s="1"/>
  <c r="K479" i="1"/>
  <c r="L479" i="1" s="1"/>
  <c r="J479" i="1"/>
  <c r="Q478" i="1"/>
  <c r="J478" i="1"/>
  <c r="Q477" i="1"/>
  <c r="L477" i="1"/>
  <c r="K477" i="1"/>
  <c r="J477" i="1"/>
  <c r="N477" i="1" s="1"/>
  <c r="O477" i="1" s="1"/>
  <c r="Q476" i="1"/>
  <c r="N476" i="1"/>
  <c r="O476" i="1" s="1"/>
  <c r="J476" i="1"/>
  <c r="Q475" i="1"/>
  <c r="N475" i="1"/>
  <c r="O475" i="1" s="1"/>
  <c r="K475" i="1"/>
  <c r="L475" i="1" s="1"/>
  <c r="J475" i="1"/>
  <c r="Q474" i="1"/>
  <c r="J474" i="1"/>
  <c r="Q473" i="1"/>
  <c r="L473" i="1"/>
  <c r="K473" i="1"/>
  <c r="J473" i="1"/>
  <c r="N473" i="1" s="1"/>
  <c r="O473" i="1" s="1"/>
  <c r="Q472" i="1"/>
  <c r="O472" i="1"/>
  <c r="N472" i="1"/>
  <c r="J472" i="1"/>
  <c r="Q471" i="1"/>
  <c r="N471" i="1"/>
  <c r="O471" i="1" s="1"/>
  <c r="K471" i="1"/>
  <c r="L471" i="1" s="1"/>
  <c r="J471" i="1"/>
  <c r="Q470" i="1"/>
  <c r="J470" i="1"/>
  <c r="Q469" i="1"/>
  <c r="N469" i="1"/>
  <c r="O469" i="1" s="1"/>
  <c r="L469" i="1"/>
  <c r="K469" i="1"/>
  <c r="J469" i="1"/>
  <c r="Q468" i="1"/>
  <c r="O468" i="1"/>
  <c r="N468" i="1"/>
  <c r="J468" i="1"/>
  <c r="Q467" i="1"/>
  <c r="N467" i="1"/>
  <c r="O467" i="1" s="1"/>
  <c r="K467" i="1"/>
  <c r="L467" i="1" s="1"/>
  <c r="J467" i="1"/>
  <c r="Q466" i="1"/>
  <c r="J466" i="1"/>
  <c r="Q465" i="1"/>
  <c r="N465" i="1"/>
  <c r="O465" i="1" s="1"/>
  <c r="L465" i="1"/>
  <c r="K465" i="1"/>
  <c r="J465" i="1"/>
  <c r="Q464" i="1"/>
  <c r="O464" i="1"/>
  <c r="N464" i="1"/>
  <c r="J464" i="1"/>
  <c r="Q463" i="1"/>
  <c r="N463" i="1"/>
  <c r="O463" i="1" s="1"/>
  <c r="K463" i="1"/>
  <c r="L463" i="1" s="1"/>
  <c r="J463" i="1"/>
  <c r="Q462" i="1"/>
  <c r="J462" i="1"/>
  <c r="Q461" i="1"/>
  <c r="N461" i="1"/>
  <c r="O461" i="1" s="1"/>
  <c r="L461" i="1"/>
  <c r="K461" i="1"/>
  <c r="J461" i="1"/>
  <c r="Q460" i="1"/>
  <c r="O460" i="1"/>
  <c r="N460" i="1"/>
  <c r="J460" i="1"/>
  <c r="Q459" i="1"/>
  <c r="N459" i="1"/>
  <c r="O459" i="1" s="1"/>
  <c r="K459" i="1"/>
  <c r="L459" i="1" s="1"/>
  <c r="J459" i="1"/>
  <c r="Q458" i="1"/>
  <c r="J458" i="1"/>
  <c r="Q457" i="1"/>
  <c r="L457" i="1"/>
  <c r="J457" i="1"/>
  <c r="N457" i="1" s="1"/>
  <c r="O457" i="1" s="1"/>
  <c r="Q456" i="1"/>
  <c r="N456" i="1"/>
  <c r="O456" i="1" s="1"/>
  <c r="L456" i="1"/>
  <c r="J456" i="1"/>
  <c r="K456" i="1" s="1"/>
  <c r="Q455" i="1"/>
  <c r="K455" i="1"/>
  <c r="J455" i="1"/>
  <c r="Q454" i="1"/>
  <c r="N454" i="1"/>
  <c r="O454" i="1" s="1"/>
  <c r="J454" i="1"/>
  <c r="K454" i="1" s="1"/>
  <c r="L454" i="1" s="1"/>
  <c r="Q453" i="1"/>
  <c r="O453" i="1"/>
  <c r="J453" i="1"/>
  <c r="N453" i="1" s="1"/>
  <c r="Q452" i="1"/>
  <c r="J452" i="1"/>
  <c r="N452" i="1" s="1"/>
  <c r="O452" i="1" s="1"/>
  <c r="Q451" i="1"/>
  <c r="N451" i="1"/>
  <c r="O451" i="1" s="1"/>
  <c r="J451" i="1"/>
  <c r="K451" i="1" s="1"/>
  <c r="L451" i="1" s="1"/>
  <c r="Q450" i="1"/>
  <c r="K450" i="1"/>
  <c r="J450" i="1"/>
  <c r="N450" i="1" s="1"/>
  <c r="O450" i="1" s="1"/>
  <c r="Q449" i="1"/>
  <c r="N449" i="1"/>
  <c r="O449" i="1" s="1"/>
  <c r="J449" i="1"/>
  <c r="K449" i="1" s="1"/>
  <c r="L449" i="1" s="1"/>
  <c r="Q448" i="1"/>
  <c r="J448" i="1"/>
  <c r="Q447" i="1"/>
  <c r="N447" i="1"/>
  <c r="O447" i="1" s="1"/>
  <c r="J447" i="1"/>
  <c r="K447" i="1" s="1"/>
  <c r="L447" i="1" s="1"/>
  <c r="Q446" i="1"/>
  <c r="O446" i="1"/>
  <c r="K446" i="1"/>
  <c r="J446" i="1"/>
  <c r="N446" i="1" s="1"/>
  <c r="Q445" i="1"/>
  <c r="N445" i="1"/>
  <c r="O445" i="1" s="1"/>
  <c r="L445" i="1"/>
  <c r="J445" i="1"/>
  <c r="K445" i="1" s="1"/>
  <c r="Q444" i="1"/>
  <c r="J444" i="1"/>
  <c r="Q443" i="1"/>
  <c r="N443" i="1"/>
  <c r="O443" i="1" s="1"/>
  <c r="J443" i="1"/>
  <c r="K443" i="1" s="1"/>
  <c r="L443" i="1" s="1"/>
  <c r="Q442" i="1"/>
  <c r="K442" i="1"/>
  <c r="J442" i="1"/>
  <c r="N442" i="1" s="1"/>
  <c r="O442" i="1" s="1"/>
  <c r="Q441" i="1"/>
  <c r="N441" i="1"/>
  <c r="O441" i="1" s="1"/>
  <c r="J441" i="1"/>
  <c r="K441" i="1" s="1"/>
  <c r="L441" i="1" s="1"/>
  <c r="Q440" i="1"/>
  <c r="J440" i="1"/>
  <c r="Q439" i="1"/>
  <c r="N439" i="1"/>
  <c r="O439" i="1" s="1"/>
  <c r="J439" i="1"/>
  <c r="K439" i="1" s="1"/>
  <c r="L439" i="1" s="1"/>
  <c r="Q438" i="1"/>
  <c r="O438" i="1"/>
  <c r="K438" i="1"/>
  <c r="J438" i="1"/>
  <c r="N438" i="1" s="1"/>
  <c r="Q437" i="1"/>
  <c r="N437" i="1"/>
  <c r="O437" i="1" s="1"/>
  <c r="L437" i="1"/>
  <c r="J437" i="1"/>
  <c r="K437" i="1" s="1"/>
  <c r="Q436" i="1"/>
  <c r="J436" i="1"/>
  <c r="Q435" i="1"/>
  <c r="N435" i="1"/>
  <c r="O435" i="1" s="1"/>
  <c r="J435" i="1"/>
  <c r="K435" i="1" s="1"/>
  <c r="L435" i="1" s="1"/>
  <c r="Q434" i="1"/>
  <c r="K434" i="1"/>
  <c r="J434" i="1"/>
  <c r="N434" i="1" s="1"/>
  <c r="O434" i="1" s="1"/>
  <c r="Q433" i="1"/>
  <c r="N433" i="1"/>
  <c r="O433" i="1" s="1"/>
  <c r="J433" i="1"/>
  <c r="K433" i="1" s="1"/>
  <c r="L433" i="1" s="1"/>
  <c r="Q432" i="1"/>
  <c r="J432" i="1"/>
  <c r="Q431" i="1"/>
  <c r="N431" i="1"/>
  <c r="O431" i="1" s="1"/>
  <c r="J431" i="1"/>
  <c r="K431" i="1" s="1"/>
  <c r="L431" i="1" s="1"/>
  <c r="Q430" i="1"/>
  <c r="O430" i="1"/>
  <c r="K430" i="1"/>
  <c r="J430" i="1"/>
  <c r="N430" i="1" s="1"/>
  <c r="Q429" i="1"/>
  <c r="N429" i="1"/>
  <c r="O429" i="1" s="1"/>
  <c r="L429" i="1"/>
  <c r="J429" i="1"/>
  <c r="K429" i="1" s="1"/>
  <c r="Q428" i="1"/>
  <c r="K428" i="1"/>
  <c r="J428" i="1"/>
  <c r="Q427" i="1"/>
  <c r="N427" i="1"/>
  <c r="O427" i="1" s="1"/>
  <c r="J427" i="1"/>
  <c r="K427" i="1" s="1"/>
  <c r="L427" i="1" s="1"/>
  <c r="Q426" i="1"/>
  <c r="J426" i="1"/>
  <c r="Q425" i="1"/>
  <c r="N425" i="1"/>
  <c r="O425" i="1" s="1"/>
  <c r="K425" i="1"/>
  <c r="L425" i="1" s="1"/>
  <c r="J425" i="1"/>
  <c r="Q424" i="1"/>
  <c r="J424" i="1"/>
  <c r="Q423" i="1"/>
  <c r="L423" i="1"/>
  <c r="K423" i="1"/>
  <c r="J423" i="1"/>
  <c r="N423" i="1" s="1"/>
  <c r="O423" i="1" s="1"/>
  <c r="Q422" i="1"/>
  <c r="J422" i="1"/>
  <c r="Q421" i="1"/>
  <c r="N421" i="1"/>
  <c r="O421" i="1" s="1"/>
  <c r="K421" i="1"/>
  <c r="L421" i="1" s="1"/>
  <c r="J421" i="1"/>
  <c r="Q420" i="1"/>
  <c r="J420" i="1"/>
  <c r="Q419" i="1"/>
  <c r="L419" i="1"/>
  <c r="J419" i="1"/>
  <c r="N419" i="1" s="1"/>
  <c r="O419" i="1" s="1"/>
  <c r="Q418" i="1"/>
  <c r="N418" i="1"/>
  <c r="O418" i="1" s="1"/>
  <c r="L418" i="1"/>
  <c r="J418" i="1"/>
  <c r="K418" i="1" s="1"/>
  <c r="Q417" i="1"/>
  <c r="J417" i="1"/>
  <c r="Q416" i="1"/>
  <c r="N416" i="1"/>
  <c r="O416" i="1" s="1"/>
  <c r="J416" i="1"/>
  <c r="K416" i="1" s="1"/>
  <c r="L416" i="1" s="1"/>
  <c r="Q415" i="1"/>
  <c r="K415" i="1"/>
  <c r="J415" i="1"/>
  <c r="N415" i="1" s="1"/>
  <c r="O415" i="1" s="1"/>
  <c r="Q414" i="1"/>
  <c r="N414" i="1"/>
  <c r="O414" i="1" s="1"/>
  <c r="L414" i="1"/>
  <c r="K414" i="1"/>
  <c r="J414" i="1"/>
  <c r="Q413" i="1"/>
  <c r="J413" i="1"/>
  <c r="Q412" i="1"/>
  <c r="N412" i="1"/>
  <c r="O412" i="1" s="1"/>
  <c r="L412" i="1"/>
  <c r="K412" i="1"/>
  <c r="J412" i="1"/>
  <c r="Q411" i="1"/>
  <c r="K411" i="1"/>
  <c r="J411" i="1"/>
  <c r="N411" i="1" s="1"/>
  <c r="O411" i="1" s="1"/>
  <c r="Q410" i="1"/>
  <c r="N410" i="1"/>
  <c r="O410" i="1" s="1"/>
  <c r="L410" i="1"/>
  <c r="K410" i="1"/>
  <c r="J410" i="1"/>
  <c r="Q409" i="1"/>
  <c r="J409" i="1"/>
  <c r="Q408" i="1"/>
  <c r="N408" i="1"/>
  <c r="O408" i="1" s="1"/>
  <c r="L408" i="1"/>
  <c r="K408" i="1"/>
  <c r="J408" i="1"/>
  <c r="Q407" i="1"/>
  <c r="O407" i="1"/>
  <c r="K407" i="1"/>
  <c r="J407" i="1"/>
  <c r="N407" i="1" s="1"/>
  <c r="Q406" i="1"/>
  <c r="N406" i="1"/>
  <c r="O406" i="1" s="1"/>
  <c r="L406" i="1"/>
  <c r="K406" i="1"/>
  <c r="J406" i="1"/>
  <c r="Q405" i="1"/>
  <c r="K405" i="1"/>
  <c r="J405" i="1"/>
  <c r="Q404" i="1"/>
  <c r="N404" i="1"/>
  <c r="O404" i="1" s="1"/>
  <c r="L404" i="1"/>
  <c r="K404" i="1"/>
  <c r="J404" i="1"/>
  <c r="Q403" i="1"/>
  <c r="O403" i="1"/>
  <c r="K403" i="1"/>
  <c r="J403" i="1"/>
  <c r="N403" i="1" s="1"/>
  <c r="Q402" i="1"/>
  <c r="N402" i="1"/>
  <c r="O402" i="1" s="1"/>
  <c r="L402" i="1"/>
  <c r="K402" i="1"/>
  <c r="J402" i="1"/>
  <c r="Q401" i="1"/>
  <c r="J401" i="1"/>
  <c r="Q400" i="1"/>
  <c r="N400" i="1"/>
  <c r="O400" i="1" s="1"/>
  <c r="L400" i="1"/>
  <c r="K400" i="1"/>
  <c r="J400" i="1"/>
  <c r="Q399" i="1"/>
  <c r="K399" i="1"/>
  <c r="J399" i="1"/>
  <c r="N399" i="1" s="1"/>
  <c r="O399" i="1" s="1"/>
  <c r="Q398" i="1"/>
  <c r="N398" i="1"/>
  <c r="O398" i="1" s="1"/>
  <c r="L398" i="1"/>
  <c r="K398" i="1"/>
  <c r="J398" i="1"/>
  <c r="Q397" i="1"/>
  <c r="J397" i="1"/>
  <c r="Q396" i="1"/>
  <c r="K396" i="1"/>
  <c r="L396" i="1" s="1"/>
  <c r="J396" i="1"/>
  <c r="N396" i="1" s="1"/>
  <c r="O396" i="1" s="1"/>
  <c r="Q395" i="1"/>
  <c r="N395" i="1"/>
  <c r="O395" i="1" s="1"/>
  <c r="J395" i="1"/>
  <c r="Q394" i="1"/>
  <c r="K394" i="1"/>
  <c r="L394" i="1" s="1"/>
  <c r="J394" i="1"/>
  <c r="N394" i="1" s="1"/>
  <c r="O394" i="1" s="1"/>
  <c r="Q393" i="1"/>
  <c r="N393" i="1"/>
  <c r="O393" i="1" s="1"/>
  <c r="J393" i="1"/>
  <c r="Q392" i="1"/>
  <c r="K392" i="1"/>
  <c r="L392" i="1" s="1"/>
  <c r="J392" i="1"/>
  <c r="N392" i="1" s="1"/>
  <c r="O392" i="1" s="1"/>
  <c r="Q391" i="1"/>
  <c r="N391" i="1"/>
  <c r="O391" i="1" s="1"/>
  <c r="J391" i="1"/>
  <c r="Q390" i="1"/>
  <c r="K390" i="1"/>
  <c r="L390" i="1" s="1"/>
  <c r="J390" i="1"/>
  <c r="N390" i="1" s="1"/>
  <c r="O390" i="1" s="1"/>
  <c r="Q389" i="1"/>
  <c r="N389" i="1"/>
  <c r="O389" i="1" s="1"/>
  <c r="J389" i="1"/>
  <c r="Q388" i="1"/>
  <c r="K388" i="1"/>
  <c r="L388" i="1" s="1"/>
  <c r="J388" i="1"/>
  <c r="N388" i="1" s="1"/>
  <c r="O388" i="1" s="1"/>
  <c r="Q387" i="1"/>
  <c r="N387" i="1"/>
  <c r="O387" i="1" s="1"/>
  <c r="J387" i="1"/>
  <c r="Q386" i="1"/>
  <c r="K386" i="1"/>
  <c r="L386" i="1" s="1"/>
  <c r="J386" i="1"/>
  <c r="N386" i="1" s="1"/>
  <c r="O386" i="1" s="1"/>
  <c r="Q385" i="1"/>
  <c r="N385" i="1"/>
  <c r="O385" i="1" s="1"/>
  <c r="J385" i="1"/>
  <c r="Q384" i="1"/>
  <c r="J384" i="1"/>
  <c r="Q383" i="1"/>
  <c r="O383" i="1"/>
  <c r="N383" i="1"/>
  <c r="L383" i="1"/>
  <c r="J383" i="1"/>
  <c r="K383" i="1" s="1"/>
  <c r="Q382" i="1"/>
  <c r="N382" i="1"/>
  <c r="O382" i="1" s="1"/>
  <c r="K382" i="1"/>
  <c r="J382" i="1"/>
  <c r="L382" i="1" s="1"/>
  <c r="Q381" i="1"/>
  <c r="N381" i="1"/>
  <c r="O381" i="1" s="1"/>
  <c r="L381" i="1"/>
  <c r="K381" i="1"/>
  <c r="J381" i="1"/>
  <c r="Q380" i="1"/>
  <c r="N380" i="1"/>
  <c r="O380" i="1" s="1"/>
  <c r="J380" i="1"/>
  <c r="L380" i="1" s="1"/>
  <c r="Q379" i="1"/>
  <c r="J379" i="1"/>
  <c r="N379" i="1" s="1"/>
  <c r="O379" i="1" s="1"/>
  <c r="Q378" i="1"/>
  <c r="N378" i="1"/>
  <c r="O378" i="1" s="1"/>
  <c r="J378" i="1"/>
  <c r="K378" i="1" s="1"/>
  <c r="L378" i="1" s="1"/>
  <c r="Q377" i="1"/>
  <c r="K377" i="1"/>
  <c r="J377" i="1"/>
  <c r="Q376" i="1"/>
  <c r="O376" i="1"/>
  <c r="N376" i="1"/>
  <c r="J376" i="1"/>
  <c r="K376" i="1" s="1"/>
  <c r="L376" i="1" s="1"/>
  <c r="Q375" i="1"/>
  <c r="O375" i="1"/>
  <c r="J375" i="1"/>
  <c r="N375" i="1" s="1"/>
  <c r="Q374" i="1"/>
  <c r="N374" i="1"/>
  <c r="O374" i="1" s="1"/>
  <c r="L374" i="1"/>
  <c r="J374" i="1"/>
  <c r="K374" i="1" s="1"/>
  <c r="Q373" i="1"/>
  <c r="J373" i="1"/>
  <c r="Q372" i="1"/>
  <c r="N372" i="1"/>
  <c r="O372" i="1" s="1"/>
  <c r="J372" i="1"/>
  <c r="K372" i="1" s="1"/>
  <c r="L372" i="1" s="1"/>
  <c r="Q371" i="1"/>
  <c r="J371" i="1"/>
  <c r="N371" i="1" s="1"/>
  <c r="O371" i="1" s="1"/>
  <c r="Q370" i="1"/>
  <c r="N370" i="1"/>
  <c r="O370" i="1" s="1"/>
  <c r="L370" i="1"/>
  <c r="J370" i="1"/>
  <c r="K370" i="1" s="1"/>
  <c r="Q369" i="1"/>
  <c r="K369" i="1"/>
  <c r="J369" i="1"/>
  <c r="Q368" i="1"/>
  <c r="N368" i="1"/>
  <c r="O368" i="1" s="1"/>
  <c r="L368" i="1"/>
  <c r="J368" i="1"/>
  <c r="Q367" i="1"/>
  <c r="O367" i="1"/>
  <c r="N367" i="1"/>
  <c r="J367" i="1"/>
  <c r="Q366" i="1"/>
  <c r="J366" i="1"/>
  <c r="N366" i="1" s="1"/>
  <c r="O366" i="1" s="1"/>
  <c r="Q365" i="1"/>
  <c r="N365" i="1"/>
  <c r="O365" i="1" s="1"/>
  <c r="J365" i="1"/>
  <c r="K365" i="1" s="1"/>
  <c r="L365" i="1" s="1"/>
  <c r="Q364" i="1"/>
  <c r="J364" i="1"/>
  <c r="N364" i="1" s="1"/>
  <c r="O364" i="1" s="1"/>
  <c r="Q363" i="1"/>
  <c r="N363" i="1"/>
  <c r="O363" i="1" s="1"/>
  <c r="L363" i="1"/>
  <c r="J363" i="1"/>
  <c r="K363" i="1" s="1"/>
  <c r="Q362" i="1"/>
  <c r="K362" i="1"/>
  <c r="J362" i="1"/>
  <c r="Q361" i="1"/>
  <c r="N361" i="1"/>
  <c r="O361" i="1" s="1"/>
  <c r="L361" i="1"/>
  <c r="J361" i="1"/>
  <c r="Q360" i="1"/>
  <c r="O360" i="1"/>
  <c r="N360" i="1"/>
  <c r="J360" i="1"/>
  <c r="L360" i="1" s="1"/>
  <c r="Q359" i="1"/>
  <c r="J359" i="1"/>
  <c r="Q358" i="1"/>
  <c r="N358" i="1"/>
  <c r="O358" i="1" s="1"/>
  <c r="J358" i="1"/>
  <c r="K358" i="1" s="1"/>
  <c r="L358" i="1" s="1"/>
  <c r="Q357" i="1"/>
  <c r="J357" i="1"/>
  <c r="N357" i="1" s="1"/>
  <c r="O357" i="1" s="1"/>
  <c r="Q356" i="1"/>
  <c r="N356" i="1"/>
  <c r="O356" i="1" s="1"/>
  <c r="L356" i="1"/>
  <c r="J356" i="1"/>
  <c r="K356" i="1" s="1"/>
  <c r="Q355" i="1"/>
  <c r="K355" i="1"/>
  <c r="J355" i="1"/>
  <c r="Q354" i="1"/>
  <c r="N354" i="1"/>
  <c r="O354" i="1" s="1"/>
  <c r="J354" i="1"/>
  <c r="K354" i="1" s="1"/>
  <c r="L354" i="1" s="1"/>
  <c r="Q353" i="1"/>
  <c r="J353" i="1"/>
  <c r="N353" i="1" s="1"/>
  <c r="O353" i="1" s="1"/>
  <c r="Q352" i="1"/>
  <c r="N352" i="1"/>
  <c r="O352" i="1" s="1"/>
  <c r="L352" i="1"/>
  <c r="J352" i="1"/>
  <c r="Q351" i="1"/>
  <c r="J351" i="1"/>
  <c r="Q350" i="1"/>
  <c r="N350" i="1"/>
  <c r="O350" i="1" s="1"/>
  <c r="K350" i="1"/>
  <c r="L350" i="1" s="1"/>
  <c r="J350" i="1"/>
  <c r="Q349" i="1"/>
  <c r="O349" i="1"/>
  <c r="N349" i="1"/>
  <c r="J349" i="1"/>
  <c r="Q348" i="1"/>
  <c r="L348" i="1"/>
  <c r="J348" i="1"/>
  <c r="N348" i="1" s="1"/>
  <c r="O348" i="1" s="1"/>
  <c r="Q347" i="1"/>
  <c r="N347" i="1"/>
  <c r="O347" i="1" s="1"/>
  <c r="J347" i="1"/>
  <c r="K347" i="1" s="1"/>
  <c r="L347" i="1" s="1"/>
  <c r="Q346" i="1"/>
  <c r="O346" i="1"/>
  <c r="J346" i="1"/>
  <c r="N346" i="1" s="1"/>
  <c r="Q345" i="1"/>
  <c r="N345" i="1"/>
  <c r="O345" i="1" s="1"/>
  <c r="K345" i="1"/>
  <c r="L345" i="1" s="1"/>
  <c r="J345" i="1"/>
  <c r="Q344" i="1"/>
  <c r="J344" i="1"/>
  <c r="Q343" i="1"/>
  <c r="N343" i="1"/>
  <c r="O343" i="1" s="1"/>
  <c r="K343" i="1"/>
  <c r="L343" i="1" s="1"/>
  <c r="J343" i="1"/>
  <c r="Q342" i="1"/>
  <c r="N342" i="1"/>
  <c r="O342" i="1" s="1"/>
  <c r="J342" i="1"/>
  <c r="Q341" i="1"/>
  <c r="N341" i="1"/>
  <c r="O341" i="1" s="1"/>
  <c r="L341" i="1"/>
  <c r="K341" i="1"/>
  <c r="J341" i="1"/>
  <c r="Q340" i="1"/>
  <c r="N340" i="1"/>
  <c r="O340" i="1" s="1"/>
  <c r="J340" i="1"/>
  <c r="Q339" i="1"/>
  <c r="N339" i="1"/>
  <c r="O339" i="1" s="1"/>
  <c r="K339" i="1"/>
  <c r="L339" i="1" s="1"/>
  <c r="J339" i="1"/>
  <c r="Q338" i="1"/>
  <c r="N338" i="1"/>
  <c r="O338" i="1" s="1"/>
  <c r="J338" i="1"/>
  <c r="Q337" i="1"/>
  <c r="N337" i="1"/>
  <c r="O337" i="1" s="1"/>
  <c r="L337" i="1"/>
  <c r="K337" i="1"/>
  <c r="J337" i="1"/>
  <c r="Q336" i="1"/>
  <c r="N336" i="1"/>
  <c r="O336" i="1" s="1"/>
  <c r="J336" i="1"/>
  <c r="Q335" i="1"/>
  <c r="N335" i="1"/>
  <c r="O335" i="1" s="1"/>
  <c r="K335" i="1"/>
  <c r="L335" i="1" s="1"/>
  <c r="J335" i="1"/>
  <c r="Q334" i="1"/>
  <c r="N334" i="1"/>
  <c r="O334" i="1" s="1"/>
  <c r="J334" i="1"/>
  <c r="Q333" i="1"/>
  <c r="N333" i="1"/>
  <c r="O333" i="1" s="1"/>
  <c r="L333" i="1"/>
  <c r="K333" i="1"/>
  <c r="J333" i="1"/>
  <c r="Q332" i="1"/>
  <c r="N332" i="1"/>
  <c r="O332" i="1" s="1"/>
  <c r="J332" i="1"/>
  <c r="L332" i="1" s="1"/>
  <c r="Q331" i="1"/>
  <c r="J331" i="1"/>
  <c r="Q330" i="1"/>
  <c r="N330" i="1"/>
  <c r="O330" i="1" s="1"/>
  <c r="J330" i="1"/>
  <c r="K330" i="1" s="1"/>
  <c r="L330" i="1" s="1"/>
  <c r="Q329" i="1"/>
  <c r="K329" i="1"/>
  <c r="J329" i="1"/>
  <c r="Q328" i="1"/>
  <c r="N328" i="1"/>
  <c r="O328" i="1" s="1"/>
  <c r="L328" i="1"/>
  <c r="J328" i="1"/>
  <c r="K328" i="1" s="1"/>
  <c r="Q327" i="1"/>
  <c r="J327" i="1"/>
  <c r="N327" i="1" s="1"/>
  <c r="O327" i="1" s="1"/>
  <c r="Q326" i="1"/>
  <c r="N326" i="1"/>
  <c r="O326" i="1" s="1"/>
  <c r="K326" i="1"/>
  <c r="L326" i="1" s="1"/>
  <c r="J326" i="1"/>
  <c r="Q325" i="1"/>
  <c r="J325" i="1"/>
  <c r="Q324" i="1"/>
  <c r="N324" i="1"/>
  <c r="O324" i="1" s="1"/>
  <c r="K324" i="1"/>
  <c r="L324" i="1" s="1"/>
  <c r="J324" i="1"/>
  <c r="Q323" i="1"/>
  <c r="N323" i="1"/>
  <c r="O323" i="1" s="1"/>
  <c r="J323" i="1"/>
  <c r="Q322" i="1"/>
  <c r="N322" i="1"/>
  <c r="O322" i="1" s="1"/>
  <c r="K322" i="1"/>
  <c r="L322" i="1" s="1"/>
  <c r="J322" i="1"/>
  <c r="Q321" i="1"/>
  <c r="J321" i="1"/>
  <c r="Q320" i="1"/>
  <c r="N320" i="1"/>
  <c r="O320" i="1" s="1"/>
  <c r="K320" i="1"/>
  <c r="L320" i="1" s="1"/>
  <c r="J320" i="1"/>
  <c r="Q319" i="1"/>
  <c r="N319" i="1"/>
  <c r="O319" i="1" s="1"/>
  <c r="K319" i="1"/>
  <c r="J319" i="1"/>
  <c r="L319" i="1" s="1"/>
  <c r="Q318" i="1"/>
  <c r="N318" i="1"/>
  <c r="O318" i="1" s="1"/>
  <c r="K318" i="1"/>
  <c r="L318" i="1" s="1"/>
  <c r="J318" i="1"/>
  <c r="Q317" i="1"/>
  <c r="J317" i="1"/>
  <c r="Q316" i="1"/>
  <c r="N316" i="1"/>
  <c r="O316" i="1" s="1"/>
  <c r="K316" i="1"/>
  <c r="L316" i="1" s="1"/>
  <c r="J316" i="1"/>
  <c r="Q315" i="1"/>
  <c r="N315" i="1"/>
  <c r="O315" i="1" s="1"/>
  <c r="K315" i="1"/>
  <c r="J315" i="1"/>
  <c r="L315" i="1" s="1"/>
  <c r="Q314" i="1"/>
  <c r="J314" i="1"/>
  <c r="N314" i="1" s="1"/>
  <c r="O314" i="1" s="1"/>
  <c r="Q313" i="1"/>
  <c r="J313" i="1"/>
  <c r="N313" i="1" s="1"/>
  <c r="O313" i="1" s="1"/>
  <c r="Q312" i="1"/>
  <c r="J312" i="1"/>
  <c r="Q311" i="1"/>
  <c r="N311" i="1"/>
  <c r="O311" i="1" s="1"/>
  <c r="J311" i="1"/>
  <c r="K311" i="1" s="1"/>
  <c r="L311" i="1" s="1"/>
  <c r="Q310" i="1"/>
  <c r="J310" i="1"/>
  <c r="Q309" i="1"/>
  <c r="O309" i="1"/>
  <c r="N309" i="1"/>
  <c r="L309" i="1"/>
  <c r="J309" i="1"/>
  <c r="Q308" i="1"/>
  <c r="N308" i="1"/>
  <c r="O308" i="1" s="1"/>
  <c r="J308" i="1"/>
  <c r="Q307" i="1"/>
  <c r="N307" i="1"/>
  <c r="O307" i="1" s="1"/>
  <c r="K307" i="1"/>
  <c r="L307" i="1" s="1"/>
  <c r="J307" i="1"/>
  <c r="Q306" i="1"/>
  <c r="J306" i="1"/>
  <c r="Q305" i="1"/>
  <c r="N305" i="1"/>
  <c r="O305" i="1" s="1"/>
  <c r="K305" i="1"/>
  <c r="L305" i="1" s="1"/>
  <c r="J305" i="1"/>
  <c r="Q304" i="1"/>
  <c r="N304" i="1"/>
  <c r="O304" i="1" s="1"/>
  <c r="K304" i="1"/>
  <c r="J304" i="1"/>
  <c r="L304" i="1" s="1"/>
  <c r="Q303" i="1"/>
  <c r="N303" i="1"/>
  <c r="O303" i="1" s="1"/>
  <c r="K303" i="1"/>
  <c r="L303" i="1" s="1"/>
  <c r="J303" i="1"/>
  <c r="Q302" i="1"/>
  <c r="J302" i="1"/>
  <c r="Q301" i="1"/>
  <c r="N301" i="1"/>
  <c r="O301" i="1" s="1"/>
  <c r="K301" i="1"/>
  <c r="L301" i="1" s="1"/>
  <c r="J301" i="1"/>
  <c r="Q300" i="1"/>
  <c r="N300" i="1"/>
  <c r="O300" i="1" s="1"/>
  <c r="K300" i="1"/>
  <c r="J300" i="1"/>
  <c r="L300" i="1" s="1"/>
  <c r="Q299" i="1"/>
  <c r="N299" i="1"/>
  <c r="O299" i="1" s="1"/>
  <c r="L299" i="1"/>
  <c r="K299" i="1"/>
  <c r="J299" i="1"/>
  <c r="Q298" i="1"/>
  <c r="N298" i="1"/>
  <c r="O298" i="1" s="1"/>
  <c r="J298" i="1"/>
  <c r="Q297" i="1"/>
  <c r="N297" i="1"/>
  <c r="O297" i="1" s="1"/>
  <c r="K297" i="1"/>
  <c r="L297" i="1" s="1"/>
  <c r="J297" i="1"/>
  <c r="Q296" i="1"/>
  <c r="O296" i="1"/>
  <c r="N296" i="1"/>
  <c r="K296" i="1"/>
  <c r="J296" i="1"/>
  <c r="L296" i="1" s="1"/>
  <c r="Q295" i="1"/>
  <c r="N295" i="1"/>
  <c r="O295" i="1" s="1"/>
  <c r="K295" i="1"/>
  <c r="L295" i="1" s="1"/>
  <c r="J295" i="1"/>
  <c r="Q294" i="1"/>
  <c r="J294" i="1"/>
  <c r="Q293" i="1"/>
  <c r="N293" i="1"/>
  <c r="O293" i="1" s="1"/>
  <c r="K293" i="1"/>
  <c r="L293" i="1" s="1"/>
  <c r="J293" i="1"/>
  <c r="Q292" i="1"/>
  <c r="N292" i="1"/>
  <c r="O292" i="1" s="1"/>
  <c r="K292" i="1"/>
  <c r="J292" i="1"/>
  <c r="L292" i="1" s="1"/>
  <c r="Q291" i="1"/>
  <c r="J291" i="1"/>
  <c r="N291" i="1" s="1"/>
  <c r="O291" i="1" s="1"/>
  <c r="Q290" i="1"/>
  <c r="J290" i="1"/>
  <c r="Q289" i="1"/>
  <c r="J289" i="1"/>
  <c r="Q288" i="1"/>
  <c r="N288" i="1"/>
  <c r="O288" i="1" s="1"/>
  <c r="L288" i="1"/>
  <c r="J288" i="1"/>
  <c r="Q287" i="1"/>
  <c r="N287" i="1"/>
  <c r="O287" i="1" s="1"/>
  <c r="J287" i="1"/>
  <c r="L287" i="1" s="1"/>
  <c r="Q286" i="1"/>
  <c r="J286" i="1"/>
  <c r="Q285" i="1"/>
  <c r="N285" i="1"/>
  <c r="O285" i="1" s="1"/>
  <c r="L285" i="1"/>
  <c r="J285" i="1"/>
  <c r="K285" i="1" s="1"/>
  <c r="Q284" i="1"/>
  <c r="O284" i="1"/>
  <c r="J284" i="1"/>
  <c r="N284" i="1" s="1"/>
  <c r="Q283" i="1"/>
  <c r="O283" i="1"/>
  <c r="N283" i="1"/>
  <c r="L283" i="1"/>
  <c r="J283" i="1"/>
  <c r="Q282" i="1"/>
  <c r="N282" i="1"/>
  <c r="O282" i="1" s="1"/>
  <c r="K282" i="1"/>
  <c r="J282" i="1"/>
  <c r="L282" i="1" s="1"/>
  <c r="Q281" i="1"/>
  <c r="N281" i="1"/>
  <c r="O281" i="1" s="1"/>
  <c r="K281" i="1"/>
  <c r="L281" i="1" s="1"/>
  <c r="J281" i="1"/>
  <c r="Q280" i="1"/>
  <c r="O280" i="1"/>
  <c r="N280" i="1"/>
  <c r="J280" i="1"/>
  <c r="Q279" i="1"/>
  <c r="N279" i="1"/>
  <c r="O279" i="1" s="1"/>
  <c r="K279" i="1"/>
  <c r="L279" i="1" s="1"/>
  <c r="J279" i="1"/>
  <c r="Q278" i="1"/>
  <c r="J278" i="1"/>
  <c r="Q277" i="1"/>
  <c r="N277" i="1"/>
  <c r="O277" i="1" s="1"/>
  <c r="K277" i="1"/>
  <c r="L277" i="1" s="1"/>
  <c r="J277" i="1"/>
  <c r="Q276" i="1"/>
  <c r="N276" i="1"/>
  <c r="O276" i="1" s="1"/>
  <c r="J276" i="1"/>
  <c r="Q275" i="1"/>
  <c r="N275" i="1"/>
  <c r="O275" i="1" s="1"/>
  <c r="K275" i="1"/>
  <c r="L275" i="1" s="1"/>
  <c r="J275" i="1"/>
  <c r="Q274" i="1"/>
  <c r="J274" i="1"/>
  <c r="Q273" i="1"/>
  <c r="N273" i="1"/>
  <c r="O273" i="1" s="1"/>
  <c r="K273" i="1"/>
  <c r="L273" i="1" s="1"/>
  <c r="J273" i="1"/>
  <c r="Q272" i="1"/>
  <c r="N272" i="1"/>
  <c r="O272" i="1" s="1"/>
  <c r="J272" i="1"/>
  <c r="Q271" i="1"/>
  <c r="N271" i="1"/>
  <c r="O271" i="1" s="1"/>
  <c r="K271" i="1"/>
  <c r="L271" i="1" s="1"/>
  <c r="J271" i="1"/>
  <c r="Q270" i="1"/>
  <c r="J270" i="1"/>
  <c r="Q269" i="1"/>
  <c r="N269" i="1"/>
  <c r="O269" i="1" s="1"/>
  <c r="L269" i="1"/>
  <c r="K269" i="1"/>
  <c r="J269" i="1"/>
  <c r="Q268" i="1"/>
  <c r="N268" i="1"/>
  <c r="O268" i="1" s="1"/>
  <c r="J268" i="1"/>
  <c r="Q267" i="1"/>
  <c r="N267" i="1"/>
  <c r="O267" i="1" s="1"/>
  <c r="K267" i="1"/>
  <c r="L267" i="1" s="1"/>
  <c r="J267" i="1"/>
  <c r="Q266" i="1"/>
  <c r="J266" i="1"/>
  <c r="Q265" i="1"/>
  <c r="N265" i="1"/>
  <c r="O265" i="1" s="1"/>
  <c r="K265" i="1"/>
  <c r="L265" i="1" s="1"/>
  <c r="J265" i="1"/>
  <c r="Q264" i="1"/>
  <c r="N264" i="1"/>
  <c r="O264" i="1" s="1"/>
  <c r="J264" i="1"/>
  <c r="Q263" i="1"/>
  <c r="N263" i="1"/>
  <c r="O263" i="1" s="1"/>
  <c r="K263" i="1"/>
  <c r="L263" i="1" s="1"/>
  <c r="J263" i="1"/>
  <c r="Q262" i="1"/>
  <c r="J262" i="1"/>
  <c r="Q261" i="1"/>
  <c r="N261" i="1"/>
  <c r="O261" i="1" s="1"/>
  <c r="K261" i="1"/>
  <c r="L261" i="1" s="1"/>
  <c r="J261" i="1"/>
  <c r="Q260" i="1"/>
  <c r="N260" i="1"/>
  <c r="O260" i="1" s="1"/>
  <c r="J260" i="1"/>
  <c r="Q259" i="1"/>
  <c r="N259" i="1"/>
  <c r="O259" i="1" s="1"/>
  <c r="K259" i="1"/>
  <c r="L259" i="1" s="1"/>
  <c r="J259" i="1"/>
  <c r="Q258" i="1"/>
  <c r="K258" i="1"/>
  <c r="J258" i="1"/>
  <c r="Q257" i="1"/>
  <c r="N257" i="1"/>
  <c r="O257" i="1" s="1"/>
  <c r="K257" i="1"/>
  <c r="L257" i="1" s="1"/>
  <c r="J257" i="1"/>
  <c r="Q256" i="1"/>
  <c r="O256" i="1"/>
  <c r="N256" i="1"/>
  <c r="J256" i="1"/>
  <c r="Q255" i="1"/>
  <c r="N255" i="1"/>
  <c r="O255" i="1" s="1"/>
  <c r="K255" i="1"/>
  <c r="L255" i="1" s="1"/>
  <c r="J255" i="1"/>
  <c r="Q254" i="1"/>
  <c r="J254" i="1"/>
  <c r="Q253" i="1"/>
  <c r="N253" i="1"/>
  <c r="O253" i="1" s="1"/>
  <c r="K253" i="1"/>
  <c r="L253" i="1" s="1"/>
  <c r="J253" i="1"/>
  <c r="Q252" i="1"/>
  <c r="N252" i="1"/>
  <c r="O252" i="1" s="1"/>
  <c r="J252" i="1"/>
  <c r="Q251" i="1"/>
  <c r="N251" i="1"/>
  <c r="O251" i="1" s="1"/>
  <c r="K251" i="1"/>
  <c r="L251" i="1" s="1"/>
  <c r="J251" i="1"/>
  <c r="Q250" i="1"/>
  <c r="N250" i="1"/>
  <c r="O250" i="1" s="1"/>
  <c r="K250" i="1"/>
  <c r="L250" i="1" s="1"/>
  <c r="J250" i="1"/>
  <c r="Q249" i="1"/>
  <c r="J249" i="1"/>
  <c r="Q248" i="1"/>
  <c r="N248" i="1"/>
  <c r="O248" i="1" s="1"/>
  <c r="K248" i="1"/>
  <c r="L248" i="1" s="1"/>
  <c r="J248" i="1"/>
  <c r="Q247" i="1"/>
  <c r="O247" i="1"/>
  <c r="N247" i="1"/>
  <c r="K247" i="1"/>
  <c r="J247" i="1"/>
  <c r="L247" i="1" s="1"/>
  <c r="Q246" i="1"/>
  <c r="N246" i="1"/>
  <c r="O246" i="1" s="1"/>
  <c r="K246" i="1"/>
  <c r="L246" i="1" s="1"/>
  <c r="J246" i="1"/>
  <c r="Q245" i="1"/>
  <c r="J245" i="1"/>
  <c r="Q244" i="1"/>
  <c r="N244" i="1"/>
  <c r="O244" i="1" s="1"/>
  <c r="K244" i="1"/>
  <c r="L244" i="1" s="1"/>
  <c r="J244" i="1"/>
  <c r="Q243" i="1"/>
  <c r="O243" i="1"/>
  <c r="N243" i="1"/>
  <c r="K243" i="1"/>
  <c r="J243" i="1"/>
  <c r="L243" i="1" s="1"/>
  <c r="Q242" i="1"/>
  <c r="N242" i="1"/>
  <c r="O242" i="1" s="1"/>
  <c r="K242" i="1"/>
  <c r="L242" i="1" s="1"/>
  <c r="J242" i="1"/>
  <c r="Q241" i="1"/>
  <c r="J241" i="1"/>
  <c r="Q240" i="1"/>
  <c r="N240" i="1"/>
  <c r="O240" i="1" s="1"/>
  <c r="K240" i="1"/>
  <c r="L240" i="1" s="1"/>
  <c r="J240" i="1"/>
  <c r="Q239" i="1"/>
  <c r="O239" i="1"/>
  <c r="N239" i="1"/>
  <c r="K239" i="1"/>
  <c r="J239" i="1"/>
  <c r="L239" i="1" s="1"/>
  <c r="Q238" i="1"/>
  <c r="N238" i="1"/>
  <c r="O238" i="1" s="1"/>
  <c r="K238" i="1"/>
  <c r="L238" i="1" s="1"/>
  <c r="J238" i="1"/>
  <c r="Q237" i="1"/>
  <c r="J237" i="1"/>
  <c r="Q236" i="1"/>
  <c r="N236" i="1"/>
  <c r="O236" i="1" s="1"/>
  <c r="K236" i="1"/>
  <c r="L236" i="1" s="1"/>
  <c r="J236" i="1"/>
  <c r="Q235" i="1"/>
  <c r="O235" i="1"/>
  <c r="N235" i="1"/>
  <c r="K235" i="1"/>
  <c r="J235" i="1"/>
  <c r="L235" i="1" s="1"/>
  <c r="Q234" i="1"/>
  <c r="N234" i="1"/>
  <c r="O234" i="1" s="1"/>
  <c r="K234" i="1"/>
  <c r="L234" i="1" s="1"/>
  <c r="J234" i="1"/>
  <c r="Q233" i="1"/>
  <c r="J233" i="1"/>
  <c r="Q232" i="1"/>
  <c r="N232" i="1"/>
  <c r="O232" i="1" s="1"/>
  <c r="K232" i="1"/>
  <c r="L232" i="1" s="1"/>
  <c r="J232" i="1"/>
  <c r="Q231" i="1"/>
  <c r="O231" i="1"/>
  <c r="N231" i="1"/>
  <c r="K231" i="1"/>
  <c r="J231" i="1"/>
  <c r="L231" i="1" s="1"/>
  <c r="Q230" i="1"/>
  <c r="N230" i="1"/>
  <c r="O230" i="1" s="1"/>
  <c r="K230" i="1"/>
  <c r="L230" i="1" s="1"/>
  <c r="J230" i="1"/>
  <c r="Q229" i="1"/>
  <c r="J229" i="1"/>
  <c r="Q228" i="1"/>
  <c r="N228" i="1"/>
  <c r="O228" i="1" s="1"/>
  <c r="K228" i="1"/>
  <c r="L228" i="1" s="1"/>
  <c r="J228" i="1"/>
  <c r="Q227" i="1"/>
  <c r="O227" i="1"/>
  <c r="N227" i="1"/>
  <c r="K227" i="1"/>
  <c r="J227" i="1"/>
  <c r="L227" i="1" s="1"/>
  <c r="Q226" i="1"/>
  <c r="N226" i="1"/>
  <c r="O226" i="1" s="1"/>
  <c r="K226" i="1"/>
  <c r="L226" i="1" s="1"/>
  <c r="J226" i="1"/>
  <c r="Q225" i="1"/>
  <c r="J225" i="1"/>
  <c r="Q224" i="1"/>
  <c r="N224" i="1"/>
  <c r="O224" i="1" s="1"/>
  <c r="K224" i="1"/>
  <c r="L224" i="1" s="1"/>
  <c r="J224" i="1"/>
  <c r="Q223" i="1"/>
  <c r="O223" i="1"/>
  <c r="N223" i="1"/>
  <c r="K223" i="1"/>
  <c r="J223" i="1"/>
  <c r="L223" i="1" s="1"/>
  <c r="Q222" i="1"/>
  <c r="N222" i="1"/>
  <c r="O222" i="1" s="1"/>
  <c r="K222" i="1"/>
  <c r="L222" i="1" s="1"/>
  <c r="J222" i="1"/>
  <c r="Q221" i="1"/>
  <c r="J221" i="1"/>
  <c r="Q220" i="1"/>
  <c r="N220" i="1"/>
  <c r="O220" i="1" s="1"/>
  <c r="K220" i="1"/>
  <c r="L220" i="1" s="1"/>
  <c r="J220" i="1"/>
  <c r="Q219" i="1"/>
  <c r="O219" i="1"/>
  <c r="N219" i="1"/>
  <c r="K219" i="1"/>
  <c r="J219" i="1"/>
  <c r="L219" i="1" s="1"/>
  <c r="Q218" i="1"/>
  <c r="N218" i="1"/>
  <c r="O218" i="1" s="1"/>
  <c r="K218" i="1"/>
  <c r="L218" i="1" s="1"/>
  <c r="J218" i="1"/>
  <c r="Q217" i="1"/>
  <c r="J217" i="1"/>
  <c r="Q216" i="1"/>
  <c r="N216" i="1"/>
  <c r="O216" i="1" s="1"/>
  <c r="K216" i="1"/>
  <c r="L216" i="1" s="1"/>
  <c r="J216" i="1"/>
  <c r="Q215" i="1"/>
  <c r="O215" i="1"/>
  <c r="N215" i="1"/>
  <c r="K215" i="1"/>
  <c r="J215" i="1"/>
  <c r="L215" i="1" s="1"/>
  <c r="Q214" i="1"/>
  <c r="N214" i="1"/>
  <c r="O214" i="1" s="1"/>
  <c r="K214" i="1"/>
  <c r="L214" i="1" s="1"/>
  <c r="J214" i="1"/>
  <c r="Q213" i="1"/>
  <c r="J213" i="1"/>
  <c r="Q212" i="1"/>
  <c r="N212" i="1"/>
  <c r="O212" i="1" s="1"/>
  <c r="K212" i="1"/>
  <c r="L212" i="1" s="1"/>
  <c r="J212" i="1"/>
  <c r="Q211" i="1"/>
  <c r="O211" i="1"/>
  <c r="N211" i="1"/>
  <c r="K211" i="1"/>
  <c r="J211" i="1"/>
  <c r="L211" i="1" s="1"/>
  <c r="Q210" i="1"/>
  <c r="N210" i="1"/>
  <c r="O210" i="1" s="1"/>
  <c r="K210" i="1"/>
  <c r="L210" i="1" s="1"/>
  <c r="J210" i="1"/>
  <c r="Q209" i="1"/>
  <c r="J209" i="1"/>
  <c r="Q208" i="1"/>
  <c r="N208" i="1"/>
  <c r="O208" i="1" s="1"/>
  <c r="K208" i="1"/>
  <c r="L208" i="1" s="1"/>
  <c r="J208" i="1"/>
  <c r="Q207" i="1"/>
  <c r="O207" i="1"/>
  <c r="N207" i="1"/>
  <c r="K207" i="1"/>
  <c r="J207" i="1"/>
  <c r="L207" i="1" s="1"/>
  <c r="Q206" i="1"/>
  <c r="J206" i="1"/>
  <c r="N206" i="1" s="1"/>
  <c r="O206" i="1" s="1"/>
  <c r="Q205" i="1"/>
  <c r="O205" i="1"/>
  <c r="N205" i="1"/>
  <c r="L205" i="1"/>
  <c r="J205" i="1"/>
  <c r="Q204" i="1"/>
  <c r="N204" i="1"/>
  <c r="O204" i="1" s="1"/>
  <c r="K204" i="1"/>
  <c r="J204" i="1"/>
  <c r="L204" i="1" s="1"/>
  <c r="Q203" i="1"/>
  <c r="N203" i="1"/>
  <c r="O203" i="1" s="1"/>
  <c r="K203" i="1"/>
  <c r="L203" i="1" s="1"/>
  <c r="J203" i="1"/>
  <c r="Q202" i="1"/>
  <c r="J202" i="1"/>
  <c r="Q201" i="1"/>
  <c r="N201" i="1"/>
  <c r="O201" i="1" s="1"/>
  <c r="K201" i="1"/>
  <c r="L201" i="1" s="1"/>
  <c r="J201" i="1"/>
  <c r="Q200" i="1"/>
  <c r="N200" i="1"/>
  <c r="O200" i="1" s="1"/>
  <c r="K200" i="1"/>
  <c r="J200" i="1"/>
  <c r="L200" i="1" s="1"/>
  <c r="Q199" i="1"/>
  <c r="N199" i="1"/>
  <c r="O199" i="1" s="1"/>
  <c r="K199" i="1"/>
  <c r="L199" i="1" s="1"/>
  <c r="J199" i="1"/>
  <c r="Q198" i="1"/>
  <c r="J198" i="1"/>
  <c r="Q197" i="1"/>
  <c r="N197" i="1"/>
  <c r="O197" i="1" s="1"/>
  <c r="K197" i="1"/>
  <c r="L197" i="1" s="1"/>
  <c r="J197" i="1"/>
  <c r="Q196" i="1"/>
  <c r="N196" i="1"/>
  <c r="O196" i="1" s="1"/>
  <c r="K196" i="1"/>
  <c r="J196" i="1"/>
  <c r="L196" i="1" s="1"/>
  <c r="Q195" i="1"/>
  <c r="N195" i="1"/>
  <c r="O195" i="1" s="1"/>
  <c r="K195" i="1"/>
  <c r="L195" i="1" s="1"/>
  <c r="J195" i="1"/>
  <c r="Q194" i="1"/>
  <c r="J194" i="1"/>
  <c r="Q193" i="1"/>
  <c r="N193" i="1"/>
  <c r="O193" i="1" s="1"/>
  <c r="K193" i="1"/>
  <c r="L193" i="1" s="1"/>
  <c r="J193" i="1"/>
  <c r="Q192" i="1"/>
  <c r="N192" i="1"/>
  <c r="O192" i="1" s="1"/>
  <c r="K192" i="1"/>
  <c r="J192" i="1"/>
  <c r="L192" i="1" s="1"/>
  <c r="Q191" i="1"/>
  <c r="N191" i="1"/>
  <c r="O191" i="1" s="1"/>
  <c r="K191" i="1"/>
  <c r="L191" i="1" s="1"/>
  <c r="J191" i="1"/>
  <c r="Q190" i="1"/>
  <c r="J190" i="1"/>
  <c r="Q189" i="1"/>
  <c r="N189" i="1"/>
  <c r="O189" i="1" s="1"/>
  <c r="K189" i="1"/>
  <c r="L189" i="1" s="1"/>
  <c r="J189" i="1"/>
  <c r="Q188" i="1"/>
  <c r="N188" i="1"/>
  <c r="O188" i="1" s="1"/>
  <c r="K188" i="1"/>
  <c r="J188" i="1"/>
  <c r="L188" i="1" s="1"/>
  <c r="Q187" i="1"/>
  <c r="N187" i="1"/>
  <c r="O187" i="1" s="1"/>
  <c r="K187" i="1"/>
  <c r="L187" i="1" s="1"/>
  <c r="J187" i="1"/>
  <c r="Q186" i="1"/>
  <c r="J186" i="1"/>
  <c r="Q185" i="1"/>
  <c r="N185" i="1"/>
  <c r="O185" i="1" s="1"/>
  <c r="K185" i="1"/>
  <c r="L185" i="1" s="1"/>
  <c r="J185" i="1"/>
  <c r="Q184" i="1"/>
  <c r="N184" i="1"/>
  <c r="O184" i="1" s="1"/>
  <c r="K184" i="1"/>
  <c r="J184" i="1"/>
  <c r="L184" i="1" s="1"/>
  <c r="Q183" i="1"/>
  <c r="N183" i="1"/>
  <c r="O183" i="1" s="1"/>
  <c r="K183" i="1"/>
  <c r="L183" i="1" s="1"/>
  <c r="J183" i="1"/>
  <c r="Q182" i="1"/>
  <c r="J182" i="1"/>
  <c r="Q181" i="1"/>
  <c r="N181" i="1"/>
  <c r="O181" i="1" s="1"/>
  <c r="K181" i="1"/>
  <c r="L181" i="1" s="1"/>
  <c r="J181" i="1"/>
  <c r="Q180" i="1"/>
  <c r="N180" i="1"/>
  <c r="O180" i="1" s="1"/>
  <c r="K180" i="1"/>
  <c r="J180" i="1"/>
  <c r="L180" i="1" s="1"/>
  <c r="Q179" i="1"/>
  <c r="J179" i="1"/>
  <c r="N179" i="1" s="1"/>
  <c r="O179" i="1" s="1"/>
  <c r="Q178" i="1"/>
  <c r="O178" i="1"/>
  <c r="N178" i="1"/>
  <c r="L178" i="1"/>
  <c r="J178" i="1"/>
  <c r="Q177" i="1"/>
  <c r="N177" i="1"/>
  <c r="O177" i="1" s="1"/>
  <c r="K177" i="1"/>
  <c r="J177" i="1"/>
  <c r="L177" i="1" s="1"/>
  <c r="Q176" i="1"/>
  <c r="N176" i="1"/>
  <c r="O176" i="1" s="1"/>
  <c r="L176" i="1"/>
  <c r="K176" i="1"/>
  <c r="J176" i="1"/>
  <c r="Q175" i="1"/>
  <c r="J175" i="1"/>
  <c r="Q174" i="1"/>
  <c r="N174" i="1"/>
  <c r="O174" i="1" s="1"/>
  <c r="K174" i="1"/>
  <c r="L174" i="1" s="1"/>
  <c r="J174" i="1"/>
  <c r="Q173" i="1"/>
  <c r="N173" i="1"/>
  <c r="O173" i="1" s="1"/>
  <c r="K173" i="1"/>
  <c r="J173" i="1"/>
  <c r="L173" i="1" s="1"/>
  <c r="Q172" i="1"/>
  <c r="N172" i="1"/>
  <c r="O172" i="1" s="1"/>
  <c r="L172" i="1"/>
  <c r="K172" i="1"/>
  <c r="J172" i="1"/>
  <c r="Q171" i="1"/>
  <c r="J171" i="1"/>
  <c r="Q170" i="1"/>
  <c r="N170" i="1"/>
  <c r="O170" i="1" s="1"/>
  <c r="K170" i="1"/>
  <c r="L170" i="1" s="1"/>
  <c r="J170" i="1"/>
  <c r="Q169" i="1"/>
  <c r="N169" i="1"/>
  <c r="O169" i="1" s="1"/>
  <c r="K169" i="1"/>
  <c r="J169" i="1"/>
  <c r="L169" i="1" s="1"/>
  <c r="Q168" i="1"/>
  <c r="N168" i="1"/>
  <c r="O168" i="1" s="1"/>
  <c r="L168" i="1"/>
  <c r="K168" i="1"/>
  <c r="J168" i="1"/>
  <c r="Q167" i="1"/>
  <c r="J167" i="1"/>
  <c r="Q166" i="1"/>
  <c r="N166" i="1"/>
  <c r="O166" i="1" s="1"/>
  <c r="K166" i="1"/>
  <c r="L166" i="1" s="1"/>
  <c r="J166" i="1"/>
  <c r="Q165" i="1"/>
  <c r="N165" i="1"/>
  <c r="O165" i="1" s="1"/>
  <c r="K165" i="1"/>
  <c r="J165" i="1"/>
  <c r="L165" i="1" s="1"/>
  <c r="Q164" i="1"/>
  <c r="N164" i="1"/>
  <c r="O164" i="1" s="1"/>
  <c r="L164" i="1"/>
  <c r="K164" i="1"/>
  <c r="J164" i="1"/>
  <c r="Q163" i="1"/>
  <c r="J163" i="1"/>
  <c r="Q162" i="1"/>
  <c r="N162" i="1"/>
  <c r="O162" i="1" s="1"/>
  <c r="K162" i="1"/>
  <c r="L162" i="1" s="1"/>
  <c r="J162" i="1"/>
  <c r="Q161" i="1"/>
  <c r="N161" i="1"/>
  <c r="O161" i="1" s="1"/>
  <c r="K161" i="1"/>
  <c r="J161" i="1"/>
  <c r="L161" i="1" s="1"/>
  <c r="Q160" i="1"/>
  <c r="J160" i="1"/>
  <c r="N160" i="1" s="1"/>
  <c r="O160" i="1" s="1"/>
  <c r="Q159" i="1"/>
  <c r="J159" i="1"/>
  <c r="N159" i="1" s="1"/>
  <c r="O159" i="1" s="1"/>
  <c r="Q158" i="1"/>
  <c r="O158" i="1"/>
  <c r="L158" i="1"/>
  <c r="J158" i="1"/>
  <c r="N158" i="1" s="1"/>
  <c r="Q157" i="1"/>
  <c r="N157" i="1"/>
  <c r="O157" i="1" s="1"/>
  <c r="K157" i="1"/>
  <c r="L157" i="1" s="1"/>
  <c r="J157" i="1"/>
  <c r="Q156" i="1"/>
  <c r="J156" i="1"/>
  <c r="Q155" i="1"/>
  <c r="N155" i="1"/>
  <c r="O155" i="1" s="1"/>
  <c r="K155" i="1"/>
  <c r="L155" i="1" s="1"/>
  <c r="J155" i="1"/>
  <c r="Q154" i="1"/>
  <c r="N154" i="1"/>
  <c r="O154" i="1" s="1"/>
  <c r="K154" i="1"/>
  <c r="J154" i="1"/>
  <c r="L154" i="1" s="1"/>
  <c r="Q153" i="1"/>
  <c r="N153" i="1"/>
  <c r="O153" i="1" s="1"/>
  <c r="K153" i="1"/>
  <c r="L153" i="1" s="1"/>
  <c r="J153" i="1"/>
  <c r="Q152" i="1"/>
  <c r="J152" i="1"/>
  <c r="Q151" i="1"/>
  <c r="J151" i="1"/>
  <c r="N151" i="1" s="1"/>
  <c r="O151" i="1" s="1"/>
  <c r="Q150" i="1"/>
  <c r="N150" i="1"/>
  <c r="O150" i="1" s="1"/>
  <c r="L150" i="1"/>
  <c r="J150" i="1"/>
  <c r="Q149" i="1"/>
  <c r="J149" i="1"/>
  <c r="Q148" i="1"/>
  <c r="N148" i="1"/>
  <c r="O148" i="1" s="1"/>
  <c r="K148" i="1"/>
  <c r="L148" i="1" s="1"/>
  <c r="J148" i="1"/>
  <c r="Q147" i="1"/>
  <c r="N147" i="1"/>
  <c r="O147" i="1" s="1"/>
  <c r="K147" i="1"/>
  <c r="J147" i="1"/>
  <c r="L147" i="1" s="1"/>
  <c r="Q146" i="1"/>
  <c r="N146" i="1"/>
  <c r="O146" i="1" s="1"/>
  <c r="K146" i="1"/>
  <c r="L146" i="1" s="1"/>
  <c r="J146" i="1"/>
  <c r="Q145" i="1"/>
  <c r="J145" i="1"/>
  <c r="Q144" i="1"/>
  <c r="N144" i="1"/>
  <c r="O144" i="1" s="1"/>
  <c r="K144" i="1"/>
  <c r="L144" i="1" s="1"/>
  <c r="J144" i="1"/>
  <c r="Q143" i="1"/>
  <c r="N143" i="1"/>
  <c r="O143" i="1" s="1"/>
  <c r="K143" i="1"/>
  <c r="J143" i="1"/>
  <c r="L143" i="1" s="1"/>
  <c r="Q142" i="1"/>
  <c r="N142" i="1"/>
  <c r="O142" i="1" s="1"/>
  <c r="K142" i="1"/>
  <c r="L142" i="1" s="1"/>
  <c r="J142" i="1"/>
  <c r="Q141" i="1"/>
  <c r="J141" i="1"/>
  <c r="Q140" i="1"/>
  <c r="N140" i="1"/>
  <c r="O140" i="1" s="1"/>
  <c r="K140" i="1"/>
  <c r="L140" i="1" s="1"/>
  <c r="J140" i="1"/>
  <c r="Q139" i="1"/>
  <c r="N139" i="1"/>
  <c r="O139" i="1" s="1"/>
  <c r="J139" i="1"/>
  <c r="L139" i="1" s="1"/>
  <c r="Q138" i="1"/>
  <c r="J138" i="1"/>
  <c r="Q137" i="1"/>
  <c r="J137" i="1"/>
  <c r="N137" i="1" s="1"/>
  <c r="O137" i="1" s="1"/>
  <c r="Q136" i="1"/>
  <c r="O136" i="1"/>
  <c r="J136" i="1"/>
  <c r="N136" i="1" s="1"/>
  <c r="Q135" i="1"/>
  <c r="N135" i="1"/>
  <c r="O135" i="1" s="1"/>
  <c r="L135" i="1"/>
  <c r="J135" i="1"/>
  <c r="K135" i="1" s="1"/>
  <c r="Q134" i="1"/>
  <c r="J134" i="1"/>
  <c r="Q133" i="1"/>
  <c r="J133" i="1"/>
  <c r="N133" i="1" s="1"/>
  <c r="O133" i="1" s="1"/>
  <c r="Q132" i="1"/>
  <c r="N132" i="1"/>
  <c r="O132" i="1" s="1"/>
  <c r="L132" i="1"/>
  <c r="J132" i="1"/>
  <c r="K132" i="1" s="1"/>
  <c r="Q131" i="1"/>
  <c r="J131" i="1"/>
  <c r="Q130" i="1"/>
  <c r="J130" i="1"/>
  <c r="N130" i="1" s="1"/>
  <c r="O130" i="1" s="1"/>
  <c r="Q129" i="1"/>
  <c r="O129" i="1"/>
  <c r="J129" i="1"/>
  <c r="N129" i="1" s="1"/>
  <c r="Q128" i="1"/>
  <c r="N128" i="1"/>
  <c r="O128" i="1" s="1"/>
  <c r="L128" i="1"/>
  <c r="J128" i="1"/>
  <c r="K128" i="1" s="1"/>
  <c r="Q127" i="1"/>
  <c r="J127" i="1"/>
  <c r="Q126" i="1"/>
  <c r="J126" i="1"/>
  <c r="N126" i="1" s="1"/>
  <c r="O126" i="1" s="1"/>
  <c r="Q125" i="1"/>
  <c r="O125" i="1"/>
  <c r="J125" i="1"/>
  <c r="N125" i="1" s="1"/>
  <c r="Q124" i="1"/>
  <c r="N124" i="1"/>
  <c r="O124" i="1" s="1"/>
  <c r="L124" i="1"/>
  <c r="J124" i="1"/>
  <c r="K124" i="1" s="1"/>
  <c r="Q123" i="1"/>
  <c r="J123" i="1"/>
  <c r="Q122" i="1"/>
  <c r="J122" i="1"/>
  <c r="N122" i="1" s="1"/>
  <c r="O122" i="1" s="1"/>
  <c r="Q121" i="1"/>
  <c r="O121" i="1"/>
  <c r="J121" i="1"/>
  <c r="N121" i="1" s="1"/>
  <c r="Q120" i="1"/>
  <c r="N120" i="1"/>
  <c r="O120" i="1" s="1"/>
  <c r="L120" i="1"/>
  <c r="J120" i="1"/>
  <c r="Q119" i="1"/>
  <c r="J119" i="1"/>
  <c r="Q118" i="1"/>
  <c r="N118" i="1"/>
  <c r="O118" i="1" s="1"/>
  <c r="K118" i="1"/>
  <c r="L118" i="1" s="1"/>
  <c r="J118" i="1"/>
  <c r="Q117" i="1"/>
  <c r="N117" i="1"/>
  <c r="O117" i="1" s="1"/>
  <c r="K117" i="1"/>
  <c r="J117" i="1"/>
  <c r="L117" i="1" s="1"/>
  <c r="Q116" i="1"/>
  <c r="N116" i="1"/>
  <c r="O116" i="1" s="1"/>
  <c r="K116" i="1"/>
  <c r="L116" i="1" s="1"/>
  <c r="J116" i="1"/>
  <c r="Q115" i="1"/>
  <c r="J115" i="1"/>
  <c r="Q114" i="1"/>
  <c r="N114" i="1"/>
  <c r="O114" i="1" s="1"/>
  <c r="K114" i="1"/>
  <c r="L114" i="1" s="1"/>
  <c r="J114" i="1"/>
  <c r="Q113" i="1"/>
  <c r="N113" i="1"/>
  <c r="O113" i="1" s="1"/>
  <c r="K113" i="1"/>
  <c r="J113" i="1"/>
  <c r="L113" i="1" s="1"/>
  <c r="Q112" i="1"/>
  <c r="N112" i="1"/>
  <c r="O112" i="1" s="1"/>
  <c r="K112" i="1"/>
  <c r="L112" i="1" s="1"/>
  <c r="J112" i="1"/>
  <c r="Q111" i="1"/>
  <c r="J111" i="1"/>
  <c r="Q110" i="1"/>
  <c r="N110" i="1"/>
  <c r="O110" i="1" s="1"/>
  <c r="K110" i="1"/>
  <c r="L110" i="1" s="1"/>
  <c r="J110" i="1"/>
  <c r="Q109" i="1"/>
  <c r="N109" i="1"/>
  <c r="O109" i="1" s="1"/>
  <c r="K109" i="1"/>
  <c r="J109" i="1"/>
  <c r="L109" i="1" s="1"/>
  <c r="Q108" i="1"/>
  <c r="N108" i="1"/>
  <c r="O108" i="1" s="1"/>
  <c r="K108" i="1"/>
  <c r="L108" i="1" s="1"/>
  <c r="J108" i="1"/>
  <c r="Q107" i="1"/>
  <c r="J107" i="1"/>
  <c r="Q106" i="1"/>
  <c r="N106" i="1"/>
  <c r="O106" i="1" s="1"/>
  <c r="K106" i="1"/>
  <c r="L106" i="1" s="1"/>
  <c r="J106" i="1"/>
  <c r="Q105" i="1"/>
  <c r="N105" i="1"/>
  <c r="O105" i="1" s="1"/>
  <c r="K105" i="1"/>
  <c r="J105" i="1"/>
  <c r="L105" i="1" s="1"/>
  <c r="Q104" i="1"/>
  <c r="N104" i="1"/>
  <c r="O104" i="1" s="1"/>
  <c r="L104" i="1"/>
  <c r="K104" i="1"/>
  <c r="J104" i="1"/>
  <c r="Q103" i="1"/>
  <c r="K103" i="1"/>
  <c r="J103" i="1"/>
  <c r="Q102" i="1"/>
  <c r="J102" i="1"/>
  <c r="N102" i="1" s="1"/>
  <c r="O102" i="1" s="1"/>
  <c r="Q101" i="1"/>
  <c r="N101" i="1"/>
  <c r="O101" i="1" s="1"/>
  <c r="J101" i="1"/>
  <c r="K101" i="1" s="1"/>
  <c r="L101" i="1" s="1"/>
  <c r="Q100" i="1"/>
  <c r="J100" i="1"/>
  <c r="N100" i="1" s="1"/>
  <c r="O100" i="1" s="1"/>
  <c r="Q99" i="1"/>
  <c r="J99" i="1"/>
  <c r="N99" i="1" s="1"/>
  <c r="O99" i="1" s="1"/>
  <c r="Q98" i="1"/>
  <c r="N98" i="1"/>
  <c r="O98" i="1" s="1"/>
  <c r="J98" i="1"/>
  <c r="K98" i="1" s="1"/>
  <c r="L98" i="1" s="1"/>
  <c r="Q97" i="1"/>
  <c r="J97" i="1"/>
  <c r="N97" i="1" s="1"/>
  <c r="O97" i="1" s="1"/>
  <c r="Q96" i="1"/>
  <c r="J96" i="1"/>
  <c r="Q95" i="1"/>
  <c r="J95" i="1"/>
  <c r="N95" i="1" s="1"/>
  <c r="O95" i="1" s="1"/>
  <c r="Q94" i="1"/>
  <c r="N94" i="1"/>
  <c r="O94" i="1" s="1"/>
  <c r="J94" i="1"/>
  <c r="K94" i="1" s="1"/>
  <c r="L94" i="1" s="1"/>
  <c r="Q93" i="1"/>
  <c r="J93" i="1"/>
  <c r="N93" i="1" s="1"/>
  <c r="O93" i="1" s="1"/>
  <c r="Q92" i="1"/>
  <c r="J92" i="1"/>
  <c r="Q91" i="1"/>
  <c r="O91" i="1"/>
  <c r="J91" i="1"/>
  <c r="N91" i="1" s="1"/>
  <c r="Q90" i="1"/>
  <c r="N90" i="1"/>
  <c r="O90" i="1" s="1"/>
  <c r="L90" i="1"/>
  <c r="J90" i="1"/>
  <c r="Q89" i="1"/>
  <c r="K89" i="1"/>
  <c r="J89" i="1"/>
  <c r="Q88" i="1"/>
  <c r="N88" i="1"/>
  <c r="O88" i="1" s="1"/>
  <c r="K88" i="1"/>
  <c r="L88" i="1" s="1"/>
  <c r="J88" i="1"/>
  <c r="Q87" i="1"/>
  <c r="N87" i="1"/>
  <c r="O87" i="1" s="1"/>
  <c r="K87" i="1"/>
  <c r="J87" i="1"/>
  <c r="L87" i="1" s="1"/>
  <c r="Q86" i="1"/>
  <c r="N86" i="1"/>
  <c r="O86" i="1" s="1"/>
  <c r="K86" i="1"/>
  <c r="L86" i="1" s="1"/>
  <c r="J86" i="1"/>
  <c r="Q85" i="1"/>
  <c r="J85" i="1"/>
  <c r="Q84" i="1"/>
  <c r="N84" i="1"/>
  <c r="O84" i="1" s="1"/>
  <c r="K84" i="1"/>
  <c r="L84" i="1" s="1"/>
  <c r="J84" i="1"/>
  <c r="Q83" i="1"/>
  <c r="O83" i="1"/>
  <c r="N83" i="1"/>
  <c r="K83" i="1"/>
  <c r="J83" i="1"/>
  <c r="L83" i="1" s="1"/>
  <c r="Q82" i="1"/>
  <c r="N82" i="1"/>
  <c r="O82" i="1" s="1"/>
  <c r="K82" i="1"/>
  <c r="L82" i="1" s="1"/>
  <c r="J82" i="1"/>
  <c r="Q81" i="1"/>
  <c r="J81" i="1"/>
  <c r="K81" i="1" s="1"/>
  <c r="Q80" i="1"/>
  <c r="N80" i="1"/>
  <c r="O80" i="1" s="1"/>
  <c r="K80" i="1"/>
  <c r="L80" i="1" s="1"/>
  <c r="J80" i="1"/>
  <c r="Q79" i="1"/>
  <c r="N79" i="1"/>
  <c r="O79" i="1" s="1"/>
  <c r="K79" i="1"/>
  <c r="J79" i="1"/>
  <c r="L79" i="1" s="1"/>
  <c r="Q78" i="1"/>
  <c r="N78" i="1"/>
  <c r="O78" i="1" s="1"/>
  <c r="K78" i="1"/>
  <c r="L78" i="1" s="1"/>
  <c r="J78" i="1"/>
  <c r="Q77" i="1"/>
  <c r="J77" i="1"/>
  <c r="K77" i="1" s="1"/>
  <c r="Q76" i="1"/>
  <c r="N76" i="1"/>
  <c r="O76" i="1" s="1"/>
  <c r="K76" i="1"/>
  <c r="L76" i="1" s="1"/>
  <c r="J76" i="1"/>
  <c r="Q75" i="1"/>
  <c r="N75" i="1"/>
  <c r="O75" i="1" s="1"/>
  <c r="K75" i="1"/>
  <c r="J75" i="1"/>
  <c r="L75" i="1" s="1"/>
  <c r="Q74" i="1"/>
  <c r="N74" i="1"/>
  <c r="O74" i="1" s="1"/>
  <c r="L74" i="1"/>
  <c r="K74" i="1"/>
  <c r="J74" i="1"/>
  <c r="Q73" i="1"/>
  <c r="K73" i="1"/>
  <c r="J73" i="1"/>
  <c r="Q72" i="1"/>
  <c r="N72" i="1"/>
  <c r="O72" i="1" s="1"/>
  <c r="K72" i="1"/>
  <c r="L72" i="1" s="1"/>
  <c r="J72" i="1"/>
  <c r="Q71" i="1"/>
  <c r="N71" i="1"/>
  <c r="O71" i="1" s="1"/>
  <c r="K71" i="1"/>
  <c r="J71" i="1"/>
  <c r="L71" i="1" s="1"/>
  <c r="Q70" i="1"/>
  <c r="N70" i="1"/>
  <c r="O70" i="1" s="1"/>
  <c r="K70" i="1"/>
  <c r="L70" i="1" s="1"/>
  <c r="J70" i="1"/>
  <c r="Q69" i="1"/>
  <c r="J69" i="1"/>
  <c r="Q68" i="1"/>
  <c r="N68" i="1"/>
  <c r="O68" i="1" s="1"/>
  <c r="K68" i="1"/>
  <c r="L68" i="1" s="1"/>
  <c r="J68" i="1"/>
  <c r="Q67" i="1"/>
  <c r="O67" i="1"/>
  <c r="N67" i="1"/>
  <c r="K67" i="1"/>
  <c r="J67" i="1"/>
  <c r="L67" i="1" s="1"/>
  <c r="Q66" i="1"/>
  <c r="N66" i="1"/>
  <c r="O66" i="1" s="1"/>
  <c r="K66" i="1"/>
  <c r="L66" i="1" s="1"/>
  <c r="J66" i="1"/>
  <c r="Q65" i="1"/>
  <c r="J65" i="1"/>
  <c r="Q64" i="1"/>
  <c r="N64" i="1"/>
  <c r="O64" i="1" s="1"/>
  <c r="K64" i="1"/>
  <c r="L64" i="1" s="1"/>
  <c r="J64" i="1"/>
  <c r="Q63" i="1"/>
  <c r="N63" i="1"/>
  <c r="O63" i="1" s="1"/>
  <c r="K63" i="1"/>
  <c r="J63" i="1"/>
  <c r="L63" i="1" s="1"/>
  <c r="Q62" i="1"/>
  <c r="N62" i="1"/>
  <c r="O62" i="1" s="1"/>
  <c r="K62" i="1"/>
  <c r="L62" i="1" s="1"/>
  <c r="J62" i="1"/>
  <c r="Q61" i="1"/>
  <c r="J61" i="1"/>
  <c r="Q60" i="1"/>
  <c r="N60" i="1"/>
  <c r="O60" i="1" s="1"/>
  <c r="K60" i="1"/>
  <c r="L60" i="1" s="1"/>
  <c r="J60" i="1"/>
  <c r="Q59" i="1"/>
  <c r="N59" i="1"/>
  <c r="O59" i="1" s="1"/>
  <c r="K59" i="1"/>
  <c r="J59" i="1"/>
  <c r="L59" i="1" s="1"/>
  <c r="Q58" i="1"/>
  <c r="N58" i="1"/>
  <c r="O58" i="1" s="1"/>
  <c r="L58" i="1"/>
  <c r="K58" i="1"/>
  <c r="J58" i="1"/>
  <c r="Q57" i="1"/>
  <c r="K57" i="1"/>
  <c r="J57" i="1"/>
  <c r="Q56" i="1"/>
  <c r="N56" i="1"/>
  <c r="O56" i="1" s="1"/>
  <c r="K56" i="1"/>
  <c r="L56" i="1" s="1"/>
  <c r="J56" i="1"/>
  <c r="Q55" i="1"/>
  <c r="N55" i="1"/>
  <c r="O55" i="1" s="1"/>
  <c r="K55" i="1"/>
  <c r="J55" i="1"/>
  <c r="L55" i="1" s="1"/>
  <c r="Q54" i="1"/>
  <c r="N54" i="1"/>
  <c r="O54" i="1" s="1"/>
  <c r="K54" i="1"/>
  <c r="L54" i="1" s="1"/>
  <c r="J54" i="1"/>
  <c r="Q53" i="1"/>
  <c r="J53" i="1"/>
  <c r="Q52" i="1"/>
  <c r="N52" i="1"/>
  <c r="O52" i="1" s="1"/>
  <c r="K52" i="1"/>
  <c r="L52" i="1" s="1"/>
  <c r="J52" i="1"/>
  <c r="Q51" i="1"/>
  <c r="O51" i="1"/>
  <c r="N51" i="1"/>
  <c r="K51" i="1"/>
  <c r="J51" i="1"/>
  <c r="L51" i="1" s="1"/>
  <c r="Q50" i="1"/>
  <c r="N50" i="1"/>
  <c r="O50" i="1" s="1"/>
  <c r="K50" i="1"/>
  <c r="L50" i="1" s="1"/>
  <c r="J50" i="1"/>
  <c r="Q49" i="1"/>
  <c r="J49" i="1"/>
  <c r="K49" i="1" s="1"/>
  <c r="Q48" i="1"/>
  <c r="N48" i="1"/>
  <c r="O48" i="1" s="1"/>
  <c r="K48" i="1"/>
  <c r="L48" i="1" s="1"/>
  <c r="J48" i="1"/>
  <c r="Q47" i="1"/>
  <c r="N47" i="1"/>
  <c r="O47" i="1" s="1"/>
  <c r="K47" i="1"/>
  <c r="J47" i="1"/>
  <c r="L47" i="1" s="1"/>
  <c r="Q46" i="1"/>
  <c r="N46" i="1"/>
  <c r="O46" i="1" s="1"/>
  <c r="K46" i="1"/>
  <c r="L46" i="1" s="1"/>
  <c r="J46" i="1"/>
  <c r="Q45" i="1"/>
  <c r="J45" i="1"/>
  <c r="Q44" i="1"/>
  <c r="N44" i="1"/>
  <c r="O44" i="1" s="1"/>
  <c r="K44" i="1"/>
  <c r="L44" i="1" s="1"/>
  <c r="J44" i="1"/>
  <c r="Q43" i="1"/>
  <c r="N43" i="1"/>
  <c r="O43" i="1" s="1"/>
  <c r="J43" i="1"/>
  <c r="L43" i="1" s="1"/>
  <c r="Q42" i="1"/>
  <c r="J42" i="1"/>
  <c r="N42" i="1" s="1"/>
  <c r="O42" i="1" s="1"/>
  <c r="Q41" i="1"/>
  <c r="N41" i="1"/>
  <c r="O41" i="1" s="1"/>
  <c r="K41" i="1"/>
  <c r="L41" i="1" s="1"/>
  <c r="J41" i="1"/>
  <c r="Q40" i="1"/>
  <c r="O40" i="1"/>
  <c r="N40" i="1"/>
  <c r="K40" i="1"/>
  <c r="J40" i="1"/>
  <c r="L40" i="1" s="1"/>
  <c r="Q39" i="1"/>
  <c r="N39" i="1"/>
  <c r="O39" i="1" s="1"/>
  <c r="K39" i="1"/>
  <c r="L39" i="1" s="1"/>
  <c r="J39" i="1"/>
  <c r="Q38" i="1"/>
  <c r="J38" i="1"/>
  <c r="K38" i="1" s="1"/>
  <c r="Q37" i="1"/>
  <c r="N37" i="1"/>
  <c r="O37" i="1" s="1"/>
  <c r="K37" i="1"/>
  <c r="L37" i="1" s="1"/>
  <c r="J37" i="1"/>
  <c r="Q36" i="1"/>
  <c r="N36" i="1"/>
  <c r="O36" i="1" s="1"/>
  <c r="K36" i="1"/>
  <c r="J36" i="1"/>
  <c r="L36" i="1" s="1"/>
  <c r="Q35" i="1"/>
  <c r="N35" i="1"/>
  <c r="O35" i="1" s="1"/>
  <c r="L35" i="1"/>
  <c r="K35" i="1"/>
  <c r="J35" i="1"/>
  <c r="Q34" i="1"/>
  <c r="N34" i="1"/>
  <c r="O34" i="1" s="1"/>
  <c r="J34" i="1"/>
  <c r="Q33" i="1"/>
  <c r="N33" i="1"/>
  <c r="O33" i="1" s="1"/>
  <c r="K33" i="1"/>
  <c r="L33" i="1" s="1"/>
  <c r="J33" i="1"/>
  <c r="Q32" i="1"/>
  <c r="O32" i="1"/>
  <c r="N32" i="1"/>
  <c r="J32" i="1"/>
  <c r="L32" i="1" s="1"/>
  <c r="Q31" i="1"/>
  <c r="O31" i="1"/>
  <c r="J31" i="1"/>
  <c r="N31" i="1" s="1"/>
  <c r="Q30" i="1"/>
  <c r="O30" i="1"/>
  <c r="N30" i="1"/>
  <c r="L30" i="1"/>
  <c r="J30" i="1"/>
  <c r="Q29" i="1"/>
  <c r="N29" i="1"/>
  <c r="O29" i="1" s="1"/>
  <c r="K29" i="1"/>
  <c r="J29" i="1"/>
  <c r="L29" i="1" s="1"/>
  <c r="Q28" i="1"/>
  <c r="N28" i="1"/>
  <c r="O28" i="1" s="1"/>
  <c r="L28" i="1"/>
  <c r="K28" i="1"/>
  <c r="J28" i="1"/>
  <c r="Q27" i="1"/>
  <c r="N27" i="1"/>
  <c r="O27" i="1" s="1"/>
  <c r="J27" i="1"/>
  <c r="L27" i="1" s="1"/>
  <c r="Q26" i="1"/>
  <c r="J26" i="1"/>
  <c r="Q25" i="1"/>
  <c r="N25" i="1"/>
  <c r="O25" i="1" s="1"/>
  <c r="L25" i="1"/>
  <c r="J25" i="1"/>
  <c r="K25" i="1" s="1"/>
  <c r="Q24" i="1"/>
  <c r="O24" i="1"/>
  <c r="L24" i="1"/>
  <c r="K24" i="1"/>
  <c r="J24" i="1"/>
  <c r="N24" i="1" s="1"/>
  <c r="Q23" i="1"/>
  <c r="J23" i="1"/>
  <c r="Q22" i="1"/>
  <c r="O22" i="1"/>
  <c r="L22" i="1"/>
  <c r="J22" i="1"/>
  <c r="N22" i="1" s="1"/>
  <c r="Q21" i="1"/>
  <c r="N21" i="1"/>
  <c r="O21" i="1" s="1"/>
  <c r="L21" i="1"/>
  <c r="J21" i="1"/>
  <c r="Q20" i="1"/>
  <c r="J20" i="1"/>
  <c r="Q19" i="1"/>
  <c r="J19" i="1"/>
  <c r="Q18" i="1"/>
  <c r="N18" i="1"/>
  <c r="O18" i="1" s="1"/>
  <c r="J18" i="1"/>
  <c r="K18" i="1" s="1"/>
  <c r="L18" i="1" s="1"/>
  <c r="Q17" i="1"/>
  <c r="O17" i="1"/>
  <c r="K17" i="1"/>
  <c r="L17" i="1" s="1"/>
  <c r="J17" i="1"/>
  <c r="N17" i="1" s="1"/>
  <c r="Q16" i="1"/>
  <c r="J16" i="1"/>
  <c r="Q15" i="1"/>
  <c r="J15" i="1"/>
  <c r="Q14" i="1"/>
  <c r="N14" i="1"/>
  <c r="O14" i="1" s="1"/>
  <c r="J14" i="1"/>
  <c r="K14" i="1" s="1"/>
  <c r="L14" i="1" s="1"/>
  <c r="Q13" i="1"/>
  <c r="J13" i="1"/>
  <c r="N13" i="1" s="1"/>
  <c r="O13" i="1" s="1"/>
  <c r="Q12" i="1"/>
  <c r="N12" i="1"/>
  <c r="O12" i="1" s="1"/>
  <c r="K12" i="1"/>
  <c r="L12" i="1" s="1"/>
  <c r="J12" i="1"/>
  <c r="Q11" i="1"/>
  <c r="N11" i="1"/>
  <c r="O11" i="1" s="1"/>
  <c r="K11" i="1"/>
  <c r="J11" i="1"/>
  <c r="L11" i="1" s="1"/>
  <c r="Q10" i="1"/>
  <c r="N10" i="1"/>
  <c r="O10" i="1" s="1"/>
  <c r="L10" i="1"/>
  <c r="K10" i="1"/>
  <c r="J10" i="1"/>
  <c r="Q9" i="1"/>
  <c r="N9" i="1"/>
  <c r="O9" i="1" s="1"/>
  <c r="J9" i="1"/>
  <c r="Q8" i="1"/>
  <c r="N8" i="1"/>
  <c r="O8" i="1" s="1"/>
  <c r="K8" i="1"/>
  <c r="L8" i="1" s="1"/>
  <c r="J8" i="1"/>
  <c r="Q7" i="1"/>
  <c r="O7" i="1"/>
  <c r="N7" i="1"/>
  <c r="K7" i="1"/>
  <c r="J7" i="1"/>
  <c r="L7" i="1" s="1"/>
  <c r="Q6" i="1"/>
  <c r="N6" i="1"/>
  <c r="O6" i="1" s="1"/>
  <c r="K6" i="1"/>
  <c r="L6" i="1" s="1"/>
  <c r="J6" i="1"/>
  <c r="Q5" i="1"/>
  <c r="J5" i="1"/>
  <c r="K5" i="1" s="1"/>
  <c r="Q4" i="1"/>
  <c r="N4" i="1"/>
  <c r="O4" i="1" s="1"/>
  <c r="K4" i="1"/>
  <c r="L4" i="1" s="1"/>
  <c r="J4" i="1"/>
  <c r="Q3" i="1"/>
  <c r="N3" i="1"/>
  <c r="O3" i="1" s="1"/>
  <c r="K3" i="1"/>
  <c r="J3" i="1"/>
  <c r="L3" i="1" s="1"/>
  <c r="Q2" i="1"/>
  <c r="N2" i="1"/>
  <c r="O2" i="1" s="1"/>
  <c r="L2" i="1"/>
  <c r="K2" i="1"/>
  <c r="J2" i="1"/>
  <c r="N131" i="1" l="1"/>
  <c r="O131" i="1" s="1"/>
  <c r="N171" i="1"/>
  <c r="O171" i="1" s="1"/>
  <c r="L171" i="1"/>
  <c r="K171" i="1"/>
  <c r="N373" i="1"/>
  <c r="O373" i="1" s="1"/>
  <c r="L373" i="1"/>
  <c r="N670" i="1"/>
  <c r="O670" i="1" s="1"/>
  <c r="K670" i="1"/>
  <c r="L670" i="1" s="1"/>
  <c r="L291" i="1"/>
  <c r="L314" i="1"/>
  <c r="K373" i="1"/>
  <c r="L34" i="1"/>
  <c r="N53" i="1"/>
  <c r="O53" i="1" s="1"/>
  <c r="N85" i="1"/>
  <c r="O85" i="1" s="1"/>
  <c r="L100" i="1"/>
  <c r="L179" i="1"/>
  <c r="N209" i="1"/>
  <c r="O209" i="1" s="1"/>
  <c r="L209" i="1"/>
  <c r="K209" i="1"/>
  <c r="N213" i="1"/>
  <c r="O213" i="1" s="1"/>
  <c r="K213" i="1"/>
  <c r="L213" i="1" s="1"/>
  <c r="N217" i="1"/>
  <c r="O217" i="1" s="1"/>
  <c r="K217" i="1"/>
  <c r="L217" i="1" s="1"/>
  <c r="N221" i="1"/>
  <c r="O221" i="1" s="1"/>
  <c r="K221" i="1"/>
  <c r="L221" i="1" s="1"/>
  <c r="N225" i="1"/>
  <c r="O225" i="1" s="1"/>
  <c r="L225" i="1"/>
  <c r="K225" i="1"/>
  <c r="N229" i="1"/>
  <c r="O229" i="1" s="1"/>
  <c r="K229" i="1"/>
  <c r="L229" i="1" s="1"/>
  <c r="N233" i="1"/>
  <c r="O233" i="1" s="1"/>
  <c r="K233" i="1"/>
  <c r="L233" i="1" s="1"/>
  <c r="N237" i="1"/>
  <c r="O237" i="1" s="1"/>
  <c r="K237" i="1"/>
  <c r="L237" i="1" s="1"/>
  <c r="N241" i="1"/>
  <c r="O241" i="1" s="1"/>
  <c r="L241" i="1"/>
  <c r="K241" i="1"/>
  <c r="N245" i="1"/>
  <c r="O245" i="1" s="1"/>
  <c r="K245" i="1"/>
  <c r="L245" i="1" s="1"/>
  <c r="N249" i="1"/>
  <c r="O249" i="1" s="1"/>
  <c r="K249" i="1"/>
  <c r="L249" i="1" s="1"/>
  <c r="L302" i="1"/>
  <c r="K302" i="1"/>
  <c r="N359" i="1"/>
  <c r="O359" i="1" s="1"/>
  <c r="L366" i="1"/>
  <c r="N444" i="1"/>
  <c r="O444" i="1" s="1"/>
  <c r="N16" i="1"/>
  <c r="O16" i="1" s="1"/>
  <c r="K16" i="1"/>
  <c r="L16" i="1" s="1"/>
  <c r="N45" i="1"/>
  <c r="O45" i="1" s="1"/>
  <c r="N163" i="1"/>
  <c r="O163" i="1" s="1"/>
  <c r="L163" i="1"/>
  <c r="K163" i="1"/>
  <c r="N175" i="1"/>
  <c r="O175" i="1" s="1"/>
  <c r="K175" i="1"/>
  <c r="L175" i="1" s="1"/>
  <c r="N266" i="1"/>
  <c r="O266" i="1" s="1"/>
  <c r="K45" i="1"/>
  <c r="L45" i="1" s="1"/>
  <c r="K266" i="1"/>
  <c r="L266" i="1" s="1"/>
  <c r="N893" i="1"/>
  <c r="O893" i="1" s="1"/>
  <c r="L893" i="1"/>
  <c r="N5" i="1"/>
  <c r="O5" i="1" s="1"/>
  <c r="L9" i="1"/>
  <c r="K9" i="1"/>
  <c r="N23" i="1"/>
  <c r="O23" i="1" s="1"/>
  <c r="K23" i="1"/>
  <c r="L23" i="1" s="1"/>
  <c r="K34" i="1"/>
  <c r="K53" i="1"/>
  <c r="L53" i="1" s="1"/>
  <c r="N57" i="1"/>
  <c r="O57" i="1" s="1"/>
  <c r="L57" i="1"/>
  <c r="K85" i="1"/>
  <c r="L85" i="1" s="1"/>
  <c r="N89" i="1"/>
  <c r="O89" i="1" s="1"/>
  <c r="L89" i="1"/>
  <c r="N103" i="1"/>
  <c r="O103" i="1" s="1"/>
  <c r="L103" i="1"/>
  <c r="L258" i="1"/>
  <c r="N258" i="1"/>
  <c r="O258" i="1" s="1"/>
  <c r="N289" i="1"/>
  <c r="O289" i="1" s="1"/>
  <c r="K289" i="1"/>
  <c r="L289" i="1" s="1"/>
  <c r="N302" i="1"/>
  <c r="O302" i="1" s="1"/>
  <c r="K359" i="1"/>
  <c r="L359" i="1" s="1"/>
  <c r="K444" i="1"/>
  <c r="L444" i="1" s="1"/>
  <c r="N26" i="1"/>
  <c r="O26" i="1" s="1"/>
  <c r="K26" i="1"/>
  <c r="L26" i="1" s="1"/>
  <c r="N96" i="1"/>
  <c r="O96" i="1" s="1"/>
  <c r="L96" i="1"/>
  <c r="K96" i="1"/>
  <c r="N107" i="1"/>
  <c r="O107" i="1" s="1"/>
  <c r="L107" i="1"/>
  <c r="N127" i="1"/>
  <c r="O127" i="1" s="1"/>
  <c r="N138" i="1"/>
  <c r="O138" i="1" s="1"/>
  <c r="L138" i="1"/>
  <c r="N413" i="1"/>
  <c r="O413" i="1" s="1"/>
  <c r="K413" i="1"/>
  <c r="L413" i="1" s="1"/>
  <c r="N77" i="1"/>
  <c r="O77" i="1" s="1"/>
  <c r="L77" i="1"/>
  <c r="N49" i="1"/>
  <c r="O49" i="1" s="1"/>
  <c r="L49" i="1"/>
  <c r="N81" i="1"/>
  <c r="O81" i="1" s="1"/>
  <c r="L81" i="1"/>
  <c r="K93" i="1"/>
  <c r="L93" i="1" s="1"/>
  <c r="N61" i="1"/>
  <c r="O61" i="1" s="1"/>
  <c r="N15" i="1"/>
  <c r="O15" i="1" s="1"/>
  <c r="K15" i="1"/>
  <c r="L15" i="1" s="1"/>
  <c r="K61" i="1"/>
  <c r="L61" i="1" s="1"/>
  <c r="N65" i="1"/>
  <c r="O65" i="1" s="1"/>
  <c r="K107" i="1"/>
  <c r="N111" i="1"/>
  <c r="O111" i="1" s="1"/>
  <c r="L111" i="1"/>
  <c r="K111" i="1"/>
  <c r="N115" i="1"/>
  <c r="O115" i="1" s="1"/>
  <c r="K115" i="1"/>
  <c r="L115" i="1" s="1"/>
  <c r="N119" i="1"/>
  <c r="O119" i="1" s="1"/>
  <c r="K119" i="1"/>
  <c r="L119" i="1" s="1"/>
  <c r="K127" i="1"/>
  <c r="L127" i="1" s="1"/>
  <c r="K138" i="1"/>
  <c r="L160" i="1"/>
  <c r="N182" i="1"/>
  <c r="O182" i="1" s="1"/>
  <c r="L182" i="1"/>
  <c r="K182" i="1"/>
  <c r="N186" i="1"/>
  <c r="O186" i="1" s="1"/>
  <c r="K186" i="1"/>
  <c r="L186" i="1" s="1"/>
  <c r="N190" i="1"/>
  <c r="O190" i="1" s="1"/>
  <c r="K190" i="1"/>
  <c r="L190" i="1" s="1"/>
  <c r="N194" i="1"/>
  <c r="O194" i="1" s="1"/>
  <c r="K194" i="1"/>
  <c r="L194" i="1" s="1"/>
  <c r="N198" i="1"/>
  <c r="O198" i="1" s="1"/>
  <c r="L198" i="1"/>
  <c r="K198" i="1"/>
  <c r="N202" i="1"/>
  <c r="O202" i="1" s="1"/>
  <c r="K202" i="1"/>
  <c r="L202" i="1" s="1"/>
  <c r="N274" i="1"/>
  <c r="O274" i="1" s="1"/>
  <c r="N409" i="1"/>
  <c r="O409" i="1" s="1"/>
  <c r="L409" i="1"/>
  <c r="K409" i="1"/>
  <c r="N123" i="1"/>
  <c r="O123" i="1" s="1"/>
  <c r="L123" i="1"/>
  <c r="N167" i="1"/>
  <c r="O167" i="1" s="1"/>
  <c r="K167" i="1"/>
  <c r="L167" i="1" s="1"/>
  <c r="N134" i="1"/>
  <c r="O134" i="1" s="1"/>
  <c r="L134" i="1"/>
  <c r="K306" i="1"/>
  <c r="L306" i="1" s="1"/>
  <c r="N306" i="1"/>
  <c r="O306" i="1" s="1"/>
  <c r="N497" i="1"/>
  <c r="O497" i="1" s="1"/>
  <c r="K497" i="1"/>
  <c r="L497" i="1" s="1"/>
  <c r="L13" i="1"/>
  <c r="N19" i="1"/>
  <c r="O19" i="1" s="1"/>
  <c r="K19" i="1"/>
  <c r="L19" i="1" s="1"/>
  <c r="K31" i="1"/>
  <c r="L31" i="1" s="1"/>
  <c r="L42" i="1"/>
  <c r="K65" i="1"/>
  <c r="L65" i="1" s="1"/>
  <c r="N69" i="1"/>
  <c r="O69" i="1" s="1"/>
  <c r="L69" i="1"/>
  <c r="N92" i="1"/>
  <c r="O92" i="1" s="1"/>
  <c r="K92" i="1"/>
  <c r="L92" i="1" s="1"/>
  <c r="K274" i="1"/>
  <c r="L274" i="1" s="1"/>
  <c r="L5" i="1"/>
  <c r="N20" i="1"/>
  <c r="O20" i="1" s="1"/>
  <c r="K20" i="1"/>
  <c r="L20" i="1"/>
  <c r="K123" i="1"/>
  <c r="K131" i="1"/>
  <c r="L131" i="1" s="1"/>
  <c r="N38" i="1"/>
  <c r="O38" i="1" s="1"/>
  <c r="L38" i="1"/>
  <c r="K69" i="1"/>
  <c r="N73" i="1"/>
  <c r="O73" i="1" s="1"/>
  <c r="L73" i="1"/>
  <c r="K97" i="1"/>
  <c r="L97" i="1" s="1"/>
  <c r="N141" i="1"/>
  <c r="O141" i="1" s="1"/>
  <c r="K141" i="1"/>
  <c r="L141" i="1" s="1"/>
  <c r="N145" i="1"/>
  <c r="O145" i="1" s="1"/>
  <c r="K145" i="1"/>
  <c r="L145" i="1" s="1"/>
  <c r="N149" i="1"/>
  <c r="O149" i="1" s="1"/>
  <c r="K149" i="1"/>
  <c r="L149" i="1" s="1"/>
  <c r="N152" i="1"/>
  <c r="O152" i="1" s="1"/>
  <c r="L152" i="1"/>
  <c r="K152" i="1"/>
  <c r="N156" i="1"/>
  <c r="O156" i="1" s="1"/>
  <c r="K156" i="1"/>
  <c r="L156" i="1" s="1"/>
  <c r="L206" i="1"/>
  <c r="L252" i="1"/>
  <c r="L260" i="1"/>
  <c r="N310" i="1"/>
  <c r="O310" i="1" s="1"/>
  <c r="L310" i="1"/>
  <c r="N312" i="1"/>
  <c r="O312" i="1" s="1"/>
  <c r="K312" i="1"/>
  <c r="L312" i="1" s="1"/>
  <c r="N384" i="1"/>
  <c r="O384" i="1" s="1"/>
  <c r="N513" i="1"/>
  <c r="O513" i="1" s="1"/>
  <c r="L513" i="1"/>
  <c r="N660" i="1"/>
  <c r="O660" i="1" s="1"/>
  <c r="K660" i="1"/>
  <c r="L660" i="1" s="1"/>
  <c r="K122" i="1"/>
  <c r="L122" i="1" s="1"/>
  <c r="K126" i="1"/>
  <c r="K130" i="1"/>
  <c r="K137" i="1"/>
  <c r="L137" i="1" s="1"/>
  <c r="K159" i="1"/>
  <c r="K252" i="1"/>
  <c r="K260" i="1"/>
  <c r="K268" i="1"/>
  <c r="L268" i="1" s="1"/>
  <c r="K276" i="1"/>
  <c r="L276" i="1" s="1"/>
  <c r="K284" i="1"/>
  <c r="L284" i="1" s="1"/>
  <c r="K310" i="1"/>
  <c r="N355" i="1"/>
  <c r="O355" i="1" s="1"/>
  <c r="L355" i="1"/>
  <c r="N362" i="1"/>
  <c r="O362" i="1" s="1"/>
  <c r="L362" i="1"/>
  <c r="L367" i="1"/>
  <c r="N369" i="1"/>
  <c r="O369" i="1" s="1"/>
  <c r="L369" i="1"/>
  <c r="K384" i="1"/>
  <c r="L384" i="1" s="1"/>
  <c r="L126" i="1"/>
  <c r="L130" i="1"/>
  <c r="L159" i="1"/>
  <c r="L254" i="1"/>
  <c r="N286" i="1"/>
  <c r="O286" i="1" s="1"/>
  <c r="K286" i="1"/>
  <c r="N290" i="1"/>
  <c r="O290" i="1" s="1"/>
  <c r="K290" i="1"/>
  <c r="L290" i="1" s="1"/>
  <c r="L317" i="1"/>
  <c r="K317" i="1"/>
  <c r="N329" i="1"/>
  <c r="O329" i="1" s="1"/>
  <c r="L329" i="1"/>
  <c r="N331" i="1"/>
  <c r="O331" i="1" s="1"/>
  <c r="L331" i="1"/>
  <c r="K331" i="1"/>
  <c r="K565" i="1"/>
  <c r="L565" i="1" s="1"/>
  <c r="N565" i="1"/>
  <c r="O565" i="1" s="1"/>
  <c r="K91" i="1"/>
  <c r="K95" i="1"/>
  <c r="L95" i="1" s="1"/>
  <c r="L99" i="1"/>
  <c r="L102" i="1"/>
  <c r="K121" i="1"/>
  <c r="K125" i="1"/>
  <c r="K129" i="1"/>
  <c r="L129" i="1" s="1"/>
  <c r="L133" i="1"/>
  <c r="K136" i="1"/>
  <c r="L151" i="1"/>
  <c r="K254" i="1"/>
  <c r="K262" i="1"/>
  <c r="L262" i="1" s="1"/>
  <c r="K270" i="1"/>
  <c r="L270" i="1" s="1"/>
  <c r="K278" i="1"/>
  <c r="L278" i="1" s="1"/>
  <c r="L286" i="1"/>
  <c r="N317" i="1"/>
  <c r="O317" i="1" s="1"/>
  <c r="L321" i="1"/>
  <c r="K321" i="1"/>
  <c r="K325" i="1"/>
  <c r="L325" i="1" s="1"/>
  <c r="N537" i="1"/>
  <c r="O537" i="1" s="1"/>
  <c r="K537" i="1"/>
  <c r="L537" i="1"/>
  <c r="N556" i="1"/>
  <c r="O556" i="1" s="1"/>
  <c r="L556" i="1"/>
  <c r="L121" i="1"/>
  <c r="L125" i="1"/>
  <c r="L136" i="1"/>
  <c r="N254" i="1"/>
  <c r="O254" i="1" s="1"/>
  <c r="L256" i="1"/>
  <c r="N262" i="1"/>
  <c r="O262" i="1" s="1"/>
  <c r="N270" i="1"/>
  <c r="O270" i="1" s="1"/>
  <c r="L272" i="1"/>
  <c r="N278" i="1"/>
  <c r="O278" i="1" s="1"/>
  <c r="K294" i="1"/>
  <c r="L294" i="1" s="1"/>
  <c r="N321" i="1"/>
  <c r="O321" i="1" s="1"/>
  <c r="N325" i="1"/>
  <c r="O325" i="1" s="1"/>
  <c r="N377" i="1"/>
  <c r="O377" i="1" s="1"/>
  <c r="L377" i="1"/>
  <c r="N417" i="1"/>
  <c r="O417" i="1" s="1"/>
  <c r="L91" i="1"/>
  <c r="K256" i="1"/>
  <c r="K264" i="1"/>
  <c r="L264" i="1" s="1"/>
  <c r="K272" i="1"/>
  <c r="K280" i="1"/>
  <c r="L280" i="1" s="1"/>
  <c r="N294" i="1"/>
  <c r="O294" i="1" s="1"/>
  <c r="L298" i="1"/>
  <c r="K298" i="1"/>
  <c r="K336" i="1"/>
  <c r="L336" i="1" s="1"/>
  <c r="K340" i="1"/>
  <c r="L340" i="1" s="1"/>
  <c r="L342" i="1"/>
  <c r="N344" i="1"/>
  <c r="O344" i="1" s="1"/>
  <c r="K344" i="1"/>
  <c r="L344" i="1" s="1"/>
  <c r="N351" i="1"/>
  <c r="O351" i="1" s="1"/>
  <c r="K351" i="1"/>
  <c r="L351" i="1" s="1"/>
  <c r="K417" i="1"/>
  <c r="L417" i="1" s="1"/>
  <c r="N428" i="1"/>
  <c r="O428" i="1" s="1"/>
  <c r="L428" i="1"/>
  <c r="N420" i="1"/>
  <c r="O420" i="1" s="1"/>
  <c r="L420" i="1"/>
  <c r="K420" i="1"/>
  <c r="K422" i="1"/>
  <c r="L422" i="1" s="1"/>
  <c r="N424" i="1"/>
  <c r="O424" i="1" s="1"/>
  <c r="K424" i="1"/>
  <c r="L424" i="1" s="1"/>
  <c r="N426" i="1"/>
  <c r="O426" i="1" s="1"/>
  <c r="L426" i="1"/>
  <c r="N440" i="1"/>
  <c r="O440" i="1" s="1"/>
  <c r="N493" i="1"/>
  <c r="O493" i="1" s="1"/>
  <c r="L493" i="1"/>
  <c r="N541" i="1"/>
  <c r="O541" i="1" s="1"/>
  <c r="K541" i="1"/>
  <c r="L541" i="1" s="1"/>
  <c r="K313" i="1"/>
  <c r="L313" i="1" s="1"/>
  <c r="N422" i="1"/>
  <c r="O422" i="1" s="1"/>
  <c r="K440" i="1"/>
  <c r="L440" i="1" s="1"/>
  <c r="K493" i="1"/>
  <c r="N509" i="1"/>
  <c r="O509" i="1" s="1"/>
  <c r="L509" i="1"/>
  <c r="N436" i="1"/>
  <c r="O436" i="1" s="1"/>
  <c r="L480" i="1"/>
  <c r="N482" i="1"/>
  <c r="O482" i="1" s="1"/>
  <c r="L482" i="1"/>
  <c r="L518" i="1"/>
  <c r="N528" i="1"/>
  <c r="O528" i="1" s="1"/>
  <c r="K528" i="1"/>
  <c r="L528" i="1" s="1"/>
  <c r="N567" i="1"/>
  <c r="O567" i="1" s="1"/>
  <c r="K567" i="1"/>
  <c r="L567" i="1" s="1"/>
  <c r="K353" i="1"/>
  <c r="K357" i="1"/>
  <c r="L357" i="1" s="1"/>
  <c r="K364" i="1"/>
  <c r="L364" i="1" s="1"/>
  <c r="K371" i="1"/>
  <c r="K375" i="1"/>
  <c r="L375" i="1" s="1"/>
  <c r="K379" i="1"/>
  <c r="L379" i="1" s="1"/>
  <c r="K385" i="1"/>
  <c r="L385" i="1" s="1"/>
  <c r="K387" i="1"/>
  <c r="L387" i="1" s="1"/>
  <c r="L389" i="1"/>
  <c r="K389" i="1"/>
  <c r="K391" i="1"/>
  <c r="L391" i="1" s="1"/>
  <c r="K393" i="1"/>
  <c r="L393" i="1" s="1"/>
  <c r="K395" i="1"/>
  <c r="L395" i="1" s="1"/>
  <c r="N397" i="1"/>
  <c r="O397" i="1" s="1"/>
  <c r="L397" i="1"/>
  <c r="K436" i="1"/>
  <c r="L436" i="1" s="1"/>
  <c r="L452" i="1"/>
  <c r="N455" i="1"/>
  <c r="O455" i="1" s="1"/>
  <c r="L455" i="1"/>
  <c r="N478" i="1"/>
  <c r="O478" i="1" s="1"/>
  <c r="L478" i="1"/>
  <c r="K478" i="1"/>
  <c r="L487" i="1"/>
  <c r="N489" i="1"/>
  <c r="O489" i="1" s="1"/>
  <c r="K489" i="1"/>
  <c r="L489" i="1" s="1"/>
  <c r="N505" i="1"/>
  <c r="O505" i="1" s="1"/>
  <c r="L505" i="1"/>
  <c r="N516" i="1"/>
  <c r="O516" i="1" s="1"/>
  <c r="K516" i="1"/>
  <c r="L516" i="1" s="1"/>
  <c r="N520" i="1"/>
  <c r="O520" i="1" s="1"/>
  <c r="K520" i="1"/>
  <c r="L520" i="1" s="1"/>
  <c r="K554" i="1"/>
  <c r="L554" i="1" s="1"/>
  <c r="N554" i="1"/>
  <c r="O554" i="1" s="1"/>
  <c r="N602" i="1"/>
  <c r="O602" i="1" s="1"/>
  <c r="L602" i="1"/>
  <c r="K308" i="1"/>
  <c r="L308" i="1" s="1"/>
  <c r="K323" i="1"/>
  <c r="L323" i="1" s="1"/>
  <c r="L327" i="1"/>
  <c r="K334" i="1"/>
  <c r="L334" i="1" s="1"/>
  <c r="K338" i="1"/>
  <c r="L338" i="1" s="1"/>
  <c r="K342" i="1"/>
  <c r="L346" i="1"/>
  <c r="K349" i="1"/>
  <c r="L349" i="1" s="1"/>
  <c r="L353" i="1"/>
  <c r="K367" i="1"/>
  <c r="L371" i="1"/>
  <c r="N401" i="1"/>
  <c r="O401" i="1" s="1"/>
  <c r="L401" i="1"/>
  <c r="N432" i="1"/>
  <c r="O432" i="1" s="1"/>
  <c r="N448" i="1"/>
  <c r="O448" i="1" s="1"/>
  <c r="L448" i="1"/>
  <c r="L468" i="1"/>
  <c r="L472" i="1"/>
  <c r="N474" i="1"/>
  <c r="O474" i="1" s="1"/>
  <c r="K474" i="1"/>
  <c r="L474" i="1" s="1"/>
  <c r="L496" i="1"/>
  <c r="K505" i="1"/>
  <c r="N606" i="1"/>
  <c r="O606" i="1" s="1"/>
  <c r="L606" i="1"/>
  <c r="K606" i="1"/>
  <c r="K401" i="1"/>
  <c r="N405" i="1"/>
  <c r="O405" i="1" s="1"/>
  <c r="L405" i="1"/>
  <c r="K432" i="1"/>
  <c r="L432" i="1" s="1"/>
  <c r="K448" i="1"/>
  <c r="N458" i="1"/>
  <c r="O458" i="1" s="1"/>
  <c r="L458" i="1"/>
  <c r="K458" i="1"/>
  <c r="N462" i="1"/>
  <c r="O462" i="1" s="1"/>
  <c r="K462" i="1"/>
  <c r="L462" i="1" s="1"/>
  <c r="N466" i="1"/>
  <c r="O466" i="1" s="1"/>
  <c r="K466" i="1"/>
  <c r="L466" i="1" s="1"/>
  <c r="N470" i="1"/>
  <c r="O470" i="1" s="1"/>
  <c r="K470" i="1"/>
  <c r="L470" i="1" s="1"/>
  <c r="N501" i="1"/>
  <c r="O501" i="1" s="1"/>
  <c r="L501" i="1"/>
  <c r="K543" i="1"/>
  <c r="L543" i="1" s="1"/>
  <c r="L592" i="1"/>
  <c r="N682" i="1"/>
  <c r="O682" i="1" s="1"/>
  <c r="K682" i="1"/>
  <c r="L682" i="1" s="1"/>
  <c r="L530" i="1"/>
  <c r="L535" i="1"/>
  <c r="K535" i="1"/>
  <c r="K539" i="1"/>
  <c r="L539" i="1" s="1"/>
  <c r="N552" i="1"/>
  <c r="O552" i="1" s="1"/>
  <c r="K552" i="1"/>
  <c r="L552" i="1" s="1"/>
  <c r="N563" i="1"/>
  <c r="O563" i="1" s="1"/>
  <c r="L563" i="1"/>
  <c r="K563" i="1"/>
  <c r="N579" i="1"/>
  <c r="O579" i="1" s="1"/>
  <c r="L579" i="1"/>
  <c r="K579" i="1"/>
  <c r="N583" i="1"/>
  <c r="O583" i="1" s="1"/>
  <c r="L583" i="1"/>
  <c r="N610" i="1"/>
  <c r="O610" i="1" s="1"/>
  <c r="L610" i="1"/>
  <c r="N621" i="1"/>
  <c r="O621" i="1" s="1"/>
  <c r="L621" i="1"/>
  <c r="N625" i="1"/>
  <c r="O625" i="1" s="1"/>
  <c r="N648" i="1"/>
  <c r="O648" i="1" s="1"/>
  <c r="K648" i="1"/>
  <c r="L648" i="1" s="1"/>
  <c r="N927" i="1"/>
  <c r="O927" i="1" s="1"/>
  <c r="L927" i="1"/>
  <c r="K927" i="1"/>
  <c r="L485" i="1"/>
  <c r="K492" i="1"/>
  <c r="L492" i="1" s="1"/>
  <c r="K496" i="1"/>
  <c r="K500" i="1"/>
  <c r="L500" i="1" s="1"/>
  <c r="K504" i="1"/>
  <c r="L504" i="1" s="1"/>
  <c r="K508" i="1"/>
  <c r="L508" i="1" s="1"/>
  <c r="K512" i="1"/>
  <c r="L512" i="1" s="1"/>
  <c r="L522" i="1"/>
  <c r="K530" i="1"/>
  <c r="N532" i="1"/>
  <c r="O532" i="1" s="1"/>
  <c r="L532" i="1"/>
  <c r="N535" i="1"/>
  <c r="O535" i="1" s="1"/>
  <c r="N539" i="1"/>
  <c r="O539" i="1" s="1"/>
  <c r="L577" i="1"/>
  <c r="K577" i="1"/>
  <c r="K583" i="1"/>
  <c r="N590" i="1"/>
  <c r="O590" i="1" s="1"/>
  <c r="L590" i="1"/>
  <c r="K590" i="1"/>
  <c r="K610" i="1"/>
  <c r="K625" i="1"/>
  <c r="L625" i="1" s="1"/>
  <c r="N629" i="1"/>
  <c r="O629" i="1" s="1"/>
  <c r="L629" i="1"/>
  <c r="N663" i="1"/>
  <c r="O663" i="1" s="1"/>
  <c r="K663" i="1"/>
  <c r="L663" i="1" s="1"/>
  <c r="N738" i="1"/>
  <c r="O738" i="1" s="1"/>
  <c r="K738" i="1"/>
  <c r="L738" i="1" s="1"/>
  <c r="N530" i="1"/>
  <c r="O530" i="1" s="1"/>
  <c r="N575" i="1"/>
  <c r="O575" i="1" s="1"/>
  <c r="K575" i="1"/>
  <c r="L575" i="1" s="1"/>
  <c r="L588" i="1"/>
  <c r="K588" i="1"/>
  <c r="N633" i="1"/>
  <c r="O633" i="1" s="1"/>
  <c r="L633" i="1"/>
  <c r="N697" i="1"/>
  <c r="O697" i="1" s="1"/>
  <c r="K697" i="1"/>
  <c r="L697" i="1" s="1"/>
  <c r="N701" i="1"/>
  <c r="O701" i="1" s="1"/>
  <c r="L701" i="1"/>
  <c r="K701" i="1"/>
  <c r="N777" i="1"/>
  <c r="O777" i="1" s="1"/>
  <c r="L777" i="1"/>
  <c r="K777" i="1"/>
  <c r="K836" i="1"/>
  <c r="L836" i="1" s="1"/>
  <c r="N836" i="1"/>
  <c r="O836" i="1" s="1"/>
  <c r="K573" i="1"/>
  <c r="L573" i="1" s="1"/>
  <c r="N586" i="1"/>
  <c r="O586" i="1" s="1"/>
  <c r="K586" i="1"/>
  <c r="L586" i="1" s="1"/>
  <c r="N637" i="1"/>
  <c r="O637" i="1" s="1"/>
  <c r="L637" i="1"/>
  <c r="N709" i="1"/>
  <c r="O709" i="1" s="1"/>
  <c r="K709" i="1"/>
  <c r="L709" i="1" s="1"/>
  <c r="N731" i="1"/>
  <c r="O731" i="1" s="1"/>
  <c r="K731" i="1"/>
  <c r="L731" i="1" s="1"/>
  <c r="L399" i="1"/>
  <c r="L403" i="1"/>
  <c r="L407" i="1"/>
  <c r="L411" i="1"/>
  <c r="L415" i="1"/>
  <c r="L430" i="1"/>
  <c r="L434" i="1"/>
  <c r="L438" i="1"/>
  <c r="L442" i="1"/>
  <c r="L446" i="1"/>
  <c r="L450" i="1"/>
  <c r="L453" i="1"/>
  <c r="K460" i="1"/>
  <c r="L460" i="1" s="1"/>
  <c r="K464" i="1"/>
  <c r="L464" i="1" s="1"/>
  <c r="K468" i="1"/>
  <c r="K472" i="1"/>
  <c r="K476" i="1"/>
  <c r="L476" i="1" s="1"/>
  <c r="K480" i="1"/>
  <c r="L484" i="1"/>
  <c r="K487" i="1"/>
  <c r="L491" i="1"/>
  <c r="L495" i="1"/>
  <c r="L499" i="1"/>
  <c r="L503" i="1"/>
  <c r="L507" i="1"/>
  <c r="L511" i="1"/>
  <c r="K514" i="1"/>
  <c r="L514" i="1" s="1"/>
  <c r="K518" i="1"/>
  <c r="K524" i="1"/>
  <c r="L524" i="1" s="1"/>
  <c r="N536" i="1"/>
  <c r="O536" i="1" s="1"/>
  <c r="K536" i="1"/>
  <c r="N571" i="1"/>
  <c r="O571" i="1" s="1"/>
  <c r="K571" i="1"/>
  <c r="L571" i="1" s="1"/>
  <c r="N573" i="1"/>
  <c r="O573" i="1" s="1"/>
  <c r="N617" i="1"/>
  <c r="O617" i="1" s="1"/>
  <c r="K617" i="1"/>
  <c r="L617" i="1" s="1"/>
  <c r="K637" i="1"/>
  <c r="N641" i="1"/>
  <c r="O641" i="1" s="1"/>
  <c r="L641" i="1"/>
  <c r="N652" i="1"/>
  <c r="O652" i="1" s="1"/>
  <c r="L652" i="1"/>
  <c r="N656" i="1"/>
  <c r="O656" i="1" s="1"/>
  <c r="L656" i="1"/>
  <c r="N727" i="1"/>
  <c r="O727" i="1" s="1"/>
  <c r="K727" i="1"/>
  <c r="L727" i="1" s="1"/>
  <c r="N524" i="1"/>
  <c r="O524" i="1" s="1"/>
  <c r="L526" i="1"/>
  <c r="L536" i="1"/>
  <c r="N545" i="1"/>
  <c r="O545" i="1" s="1"/>
  <c r="L545" i="1"/>
  <c r="N549" i="1"/>
  <c r="O549" i="1" s="1"/>
  <c r="L549" i="1"/>
  <c r="N560" i="1"/>
  <c r="O560" i="1" s="1"/>
  <c r="L560" i="1"/>
  <c r="L569" i="1"/>
  <c r="K569" i="1"/>
  <c r="N594" i="1"/>
  <c r="O594" i="1" s="1"/>
  <c r="L594" i="1"/>
  <c r="N598" i="1"/>
  <c r="O598" i="1" s="1"/>
  <c r="L598" i="1"/>
  <c r="K641" i="1"/>
  <c r="N645" i="1"/>
  <c r="O645" i="1" s="1"/>
  <c r="L645" i="1"/>
  <c r="K656" i="1"/>
  <c r="N723" i="1"/>
  <c r="O723" i="1" s="1"/>
  <c r="K723" i="1"/>
  <c r="L723" i="1" s="1"/>
  <c r="N808" i="1"/>
  <c r="O808" i="1" s="1"/>
  <c r="K808" i="1"/>
  <c r="L808" i="1" s="1"/>
  <c r="L666" i="1"/>
  <c r="N690" i="1"/>
  <c r="O690" i="1" s="1"/>
  <c r="N716" i="1"/>
  <c r="O716" i="1" s="1"/>
  <c r="L716" i="1"/>
  <c r="N742" i="1"/>
  <c r="O742" i="1" s="1"/>
  <c r="K742" i="1"/>
  <c r="L742" i="1" s="1"/>
  <c r="N753" i="1"/>
  <c r="O753" i="1" s="1"/>
  <c r="L753" i="1"/>
  <c r="K753" i="1"/>
  <c r="L925" i="1"/>
  <c r="N984" i="1"/>
  <c r="O984" i="1" s="1"/>
  <c r="K984" i="1"/>
  <c r="L984" i="1" s="1"/>
  <c r="N992" i="1"/>
  <c r="O992" i="1" s="1"/>
  <c r="L992" i="1"/>
  <c r="K690" i="1"/>
  <c r="L690" i="1" s="1"/>
  <c r="K716" i="1"/>
  <c r="N785" i="1"/>
  <c r="O785" i="1" s="1"/>
  <c r="K785" i="1"/>
  <c r="L785" i="1" s="1"/>
  <c r="N793" i="1"/>
  <c r="O793" i="1" s="1"/>
  <c r="L793" i="1"/>
  <c r="N797" i="1"/>
  <c r="O797" i="1" s="1"/>
  <c r="L797" i="1"/>
  <c r="N804" i="1"/>
  <c r="O804" i="1" s="1"/>
  <c r="L804" i="1"/>
  <c r="K811" i="1"/>
  <c r="N811" i="1"/>
  <c r="O811" i="1" s="1"/>
  <c r="L811" i="1"/>
  <c r="N976" i="1"/>
  <c r="O976" i="1" s="1"/>
  <c r="K976" i="1"/>
  <c r="L976" i="1" s="1"/>
  <c r="K992" i="1"/>
  <c r="N996" i="1"/>
  <c r="O996" i="1" s="1"/>
  <c r="K996" i="1"/>
  <c r="L996" i="1" s="1"/>
  <c r="K540" i="1"/>
  <c r="L540" i="1" s="1"/>
  <c r="K551" i="1"/>
  <c r="L551" i="1" s="1"/>
  <c r="K555" i="1"/>
  <c r="L555" i="1" s="1"/>
  <c r="K566" i="1"/>
  <c r="L566" i="1" s="1"/>
  <c r="K570" i="1"/>
  <c r="L570" i="1" s="1"/>
  <c r="K574" i="1"/>
  <c r="L574" i="1" s="1"/>
  <c r="K578" i="1"/>
  <c r="L578" i="1" s="1"/>
  <c r="K585" i="1"/>
  <c r="L585" i="1" s="1"/>
  <c r="K589" i="1"/>
  <c r="L589" i="1" s="1"/>
  <c r="K593" i="1"/>
  <c r="L593" i="1" s="1"/>
  <c r="K616" i="1"/>
  <c r="L616" i="1" s="1"/>
  <c r="K620" i="1"/>
  <c r="L620" i="1" s="1"/>
  <c r="K651" i="1"/>
  <c r="L651" i="1" s="1"/>
  <c r="L662" i="1"/>
  <c r="K673" i="1"/>
  <c r="L673" i="1" s="1"/>
  <c r="L675" i="1"/>
  <c r="N705" i="1"/>
  <c r="O705" i="1" s="1"/>
  <c r="L705" i="1"/>
  <c r="N757" i="1"/>
  <c r="O757" i="1" s="1"/>
  <c r="K757" i="1"/>
  <c r="L757" i="1" s="1"/>
  <c r="N773" i="1"/>
  <c r="O773" i="1" s="1"/>
  <c r="L773" i="1"/>
  <c r="K773" i="1"/>
  <c r="N677" i="1"/>
  <c r="O677" i="1" s="1"/>
  <c r="L677" i="1"/>
  <c r="N686" i="1"/>
  <c r="O686" i="1" s="1"/>
  <c r="N746" i="1"/>
  <c r="O746" i="1" s="1"/>
  <c r="N800" i="1"/>
  <c r="O800" i="1" s="1"/>
  <c r="L800" i="1"/>
  <c r="N840" i="1"/>
  <c r="O840" i="1" s="1"/>
  <c r="L840" i="1"/>
  <c r="N842" i="1"/>
  <c r="O842" i="1" s="1"/>
  <c r="N846" i="1"/>
  <c r="O846" i="1" s="1"/>
  <c r="L846" i="1"/>
  <c r="K846" i="1"/>
  <c r="N968" i="1"/>
  <c r="O968" i="1" s="1"/>
  <c r="K968" i="1"/>
  <c r="L968" i="1" s="1"/>
  <c r="L547" i="1"/>
  <c r="L558" i="1"/>
  <c r="K592" i="1"/>
  <c r="K615" i="1"/>
  <c r="L615" i="1" s="1"/>
  <c r="K619" i="1"/>
  <c r="L619" i="1" s="1"/>
  <c r="K650" i="1"/>
  <c r="L650" i="1" s="1"/>
  <c r="N662" i="1"/>
  <c r="O662" i="1" s="1"/>
  <c r="L668" i="1"/>
  <c r="N671" i="1"/>
  <c r="O671" i="1" s="1"/>
  <c r="N675" i="1"/>
  <c r="O675" i="1" s="1"/>
  <c r="K686" i="1"/>
  <c r="L686" i="1" s="1"/>
  <c r="N712" i="1"/>
  <c r="O712" i="1" s="1"/>
  <c r="L712" i="1"/>
  <c r="N720" i="1"/>
  <c r="O720" i="1" s="1"/>
  <c r="L720" i="1"/>
  <c r="K746" i="1"/>
  <c r="L746" i="1" s="1"/>
  <c r="N761" i="1"/>
  <c r="O761" i="1" s="1"/>
  <c r="K761" i="1"/>
  <c r="L761" i="1" s="1"/>
  <c r="N765" i="1"/>
  <c r="O765" i="1" s="1"/>
  <c r="L765" i="1"/>
  <c r="K765" i="1"/>
  <c r="N769" i="1"/>
  <c r="O769" i="1" s="1"/>
  <c r="L769" i="1"/>
  <c r="K769" i="1"/>
  <c r="N781" i="1"/>
  <c r="O781" i="1" s="1"/>
  <c r="K781" i="1"/>
  <c r="L781" i="1" s="1"/>
  <c r="K842" i="1"/>
  <c r="L842" i="1" s="1"/>
  <c r="L678" i="1"/>
  <c r="N694" i="1"/>
  <c r="O694" i="1" s="1"/>
  <c r="L694" i="1"/>
  <c r="N789" i="1"/>
  <c r="O789" i="1" s="1"/>
  <c r="K789" i="1"/>
  <c r="L789" i="1" s="1"/>
  <c r="N817" i="1"/>
  <c r="O817" i="1" s="1"/>
  <c r="L817" i="1"/>
  <c r="N838" i="1"/>
  <c r="O838" i="1" s="1"/>
  <c r="L838" i="1"/>
  <c r="K838" i="1"/>
  <c r="N862" i="1"/>
  <c r="O862" i="1" s="1"/>
  <c r="L862" i="1"/>
  <c r="N850" i="1"/>
  <c r="O850" i="1" s="1"/>
  <c r="L850" i="1"/>
  <c r="N858" i="1"/>
  <c r="O858" i="1" s="1"/>
  <c r="L858" i="1"/>
  <c r="N870" i="1"/>
  <c r="O870" i="1" s="1"/>
  <c r="L870" i="1"/>
  <c r="N877" i="1"/>
  <c r="O877" i="1" s="1"/>
  <c r="L877" i="1"/>
  <c r="K877" i="1"/>
  <c r="N881" i="1"/>
  <c r="O881" i="1" s="1"/>
  <c r="L881" i="1"/>
  <c r="K881" i="1"/>
  <c r="N885" i="1"/>
  <c r="O885" i="1" s="1"/>
  <c r="K885" i="1"/>
  <c r="L885" i="1" s="1"/>
  <c r="N889" i="1"/>
  <c r="O889" i="1" s="1"/>
  <c r="K889" i="1"/>
  <c r="L889" i="1" s="1"/>
  <c r="L921" i="1"/>
  <c r="N947" i="1"/>
  <c r="O947" i="1" s="1"/>
  <c r="L947" i="1"/>
  <c r="L982" i="1"/>
  <c r="N1000" i="1"/>
  <c r="O1000" i="1" s="1"/>
  <c r="L1002" i="1"/>
  <c r="K685" i="1"/>
  <c r="L685" i="1" s="1"/>
  <c r="K689" i="1"/>
  <c r="L689" i="1" s="1"/>
  <c r="K693" i="1"/>
  <c r="K704" i="1"/>
  <c r="L704" i="1" s="1"/>
  <c r="K708" i="1"/>
  <c r="L708" i="1" s="1"/>
  <c r="K715" i="1"/>
  <c r="K719" i="1"/>
  <c r="K734" i="1"/>
  <c r="L734" i="1" s="1"/>
  <c r="K745" i="1"/>
  <c r="L745" i="1" s="1"/>
  <c r="L749" i="1"/>
  <c r="K807" i="1"/>
  <c r="K819" i="1"/>
  <c r="L819" i="1" s="1"/>
  <c r="L821" i="1"/>
  <c r="K821" i="1"/>
  <c r="N854" i="1"/>
  <c r="O854" i="1" s="1"/>
  <c r="L854" i="1"/>
  <c r="N873" i="1"/>
  <c r="O873" i="1" s="1"/>
  <c r="K873" i="1"/>
  <c r="L873" i="1" s="1"/>
  <c r="N901" i="1"/>
  <c r="O901" i="1" s="1"/>
  <c r="L901" i="1"/>
  <c r="N923" i="1"/>
  <c r="O923" i="1" s="1"/>
  <c r="K923" i="1"/>
  <c r="L923" i="1" s="1"/>
  <c r="N943" i="1"/>
  <c r="O943" i="1" s="1"/>
  <c r="L943" i="1"/>
  <c r="N965" i="1"/>
  <c r="O965" i="1" s="1"/>
  <c r="L965" i="1"/>
  <c r="K1000" i="1"/>
  <c r="L1000" i="1" s="1"/>
  <c r="L693" i="1"/>
  <c r="L715" i="1"/>
  <c r="L719" i="1"/>
  <c r="K776" i="1"/>
  <c r="L776" i="1" s="1"/>
  <c r="K780" i="1"/>
  <c r="K784" i="1"/>
  <c r="K788" i="1"/>
  <c r="L788" i="1" s="1"/>
  <c r="L792" i="1"/>
  <c r="L796" i="1"/>
  <c r="K799" i="1"/>
  <c r="L803" i="1"/>
  <c r="L807" i="1"/>
  <c r="K810" i="1"/>
  <c r="L813" i="1"/>
  <c r="K816" i="1"/>
  <c r="L816" i="1" s="1"/>
  <c r="N819" i="1"/>
  <c r="O819" i="1" s="1"/>
  <c r="N821" i="1"/>
  <c r="O821" i="1" s="1"/>
  <c r="K823" i="1"/>
  <c r="L823" i="1" s="1"/>
  <c r="L825" i="1"/>
  <c r="K825" i="1"/>
  <c r="K827" i="1"/>
  <c r="L827" i="1" s="1"/>
  <c r="L829" i="1"/>
  <c r="K829" i="1"/>
  <c r="N831" i="1"/>
  <c r="O831" i="1" s="1"/>
  <c r="L831" i="1"/>
  <c r="N833" i="1"/>
  <c r="O833" i="1" s="1"/>
  <c r="K854" i="1"/>
  <c r="N904" i="1"/>
  <c r="O904" i="1" s="1"/>
  <c r="L904" i="1"/>
  <c r="K904" i="1"/>
  <c r="N908" i="1"/>
  <c r="O908" i="1" s="1"/>
  <c r="L908" i="1"/>
  <c r="N915" i="1"/>
  <c r="O915" i="1" s="1"/>
  <c r="L915" i="1"/>
  <c r="K915" i="1"/>
  <c r="N919" i="1"/>
  <c r="O919" i="1" s="1"/>
  <c r="L919" i="1"/>
  <c r="K919" i="1"/>
  <c r="N935" i="1"/>
  <c r="O935" i="1" s="1"/>
  <c r="L935" i="1"/>
  <c r="N939" i="1"/>
  <c r="O939" i="1" s="1"/>
  <c r="N972" i="1"/>
  <c r="O972" i="1" s="1"/>
  <c r="L972" i="1"/>
  <c r="K972" i="1"/>
  <c r="N980" i="1"/>
  <c r="O980" i="1" s="1"/>
  <c r="K980" i="1"/>
  <c r="L980" i="1" s="1"/>
  <c r="K684" i="1"/>
  <c r="K688" i="1"/>
  <c r="K692" i="1"/>
  <c r="L696" i="1"/>
  <c r="K707" i="1"/>
  <c r="L707" i="1" s="1"/>
  <c r="K714" i="1"/>
  <c r="K718" i="1"/>
  <c r="K733" i="1"/>
  <c r="L733" i="1" s="1"/>
  <c r="K744" i="1"/>
  <c r="K748" i="1"/>
  <c r="L764" i="1"/>
  <c r="L768" i="1"/>
  <c r="L772" i="1"/>
  <c r="L780" i="1"/>
  <c r="L784" i="1"/>
  <c r="L799" i="1"/>
  <c r="K802" i="1"/>
  <c r="L802" i="1" s="1"/>
  <c r="K806" i="1"/>
  <c r="L806" i="1" s="1"/>
  <c r="L810" i="1"/>
  <c r="N823" i="1"/>
  <c r="O823" i="1" s="1"/>
  <c r="N825" i="1"/>
  <c r="O825" i="1" s="1"/>
  <c r="N827" i="1"/>
  <c r="O827" i="1" s="1"/>
  <c r="N829" i="1"/>
  <c r="O829" i="1" s="1"/>
  <c r="K833" i="1"/>
  <c r="L833" i="1" s="1"/>
  <c r="N866" i="1"/>
  <c r="O866" i="1" s="1"/>
  <c r="L866" i="1"/>
  <c r="N931" i="1"/>
  <c r="O931" i="1" s="1"/>
  <c r="K931" i="1"/>
  <c r="L931" i="1" s="1"/>
  <c r="K935" i="1"/>
  <c r="K939" i="1"/>
  <c r="L939" i="1" s="1"/>
  <c r="N954" i="1"/>
  <c r="O954" i="1" s="1"/>
  <c r="L954" i="1"/>
  <c r="K954" i="1"/>
  <c r="L963" i="1"/>
  <c r="K680" i="1"/>
  <c r="L680" i="1" s="1"/>
  <c r="L684" i="1"/>
  <c r="L688" i="1"/>
  <c r="L692" i="1"/>
  <c r="K699" i="1"/>
  <c r="L699" i="1" s="1"/>
  <c r="L703" i="1"/>
  <c r="L714" i="1"/>
  <c r="L718" i="1"/>
  <c r="L744" i="1"/>
  <c r="L748" i="1"/>
  <c r="L815" i="1"/>
  <c r="N897" i="1"/>
  <c r="O897" i="1" s="1"/>
  <c r="L897" i="1"/>
  <c r="L929" i="1"/>
  <c r="N950" i="1"/>
  <c r="O950" i="1" s="1"/>
  <c r="L950" i="1"/>
  <c r="K950" i="1"/>
  <c r="L978" i="1"/>
  <c r="N957" i="1"/>
  <c r="O957" i="1" s="1"/>
  <c r="K957" i="1"/>
  <c r="L957" i="1" s="1"/>
  <c r="N961" i="1"/>
  <c r="O961" i="1" s="1"/>
  <c r="K961" i="1"/>
  <c r="L961" i="1" s="1"/>
  <c r="N988" i="1"/>
  <c r="O988" i="1" s="1"/>
  <c r="L988" i="1"/>
  <c r="K938" i="1"/>
  <c r="L938" i="1" s="1"/>
  <c r="K942" i="1"/>
  <c r="L942" i="1" s="1"/>
  <c r="K946" i="1"/>
  <c r="L946" i="1" s="1"/>
  <c r="K1003" i="1"/>
  <c r="K964" i="1"/>
  <c r="L964" i="1" s="1"/>
  <c r="K971" i="1"/>
  <c r="L971" i="1" s="1"/>
  <c r="K975" i="1"/>
  <c r="L975" i="1" s="1"/>
  <c r="K979" i="1"/>
  <c r="L979" i="1" s="1"/>
  <c r="K983" i="1"/>
  <c r="L983" i="1" s="1"/>
  <c r="L1003" i="1"/>
  <c r="K864" i="1"/>
  <c r="L864" i="1" s="1"/>
  <c r="K868" i="1"/>
  <c r="L872" i="1"/>
  <c r="K899" i="1"/>
  <c r="L903" i="1"/>
  <c r="K910" i="1"/>
  <c r="L910" i="1" s="1"/>
  <c r="K1002" i="1"/>
  <c r="L844" i="1"/>
  <c r="L848" i="1"/>
  <c r="L852" i="1"/>
  <c r="L856" i="1"/>
  <c r="L860" i="1"/>
  <c r="L868" i="1"/>
  <c r="K875" i="1"/>
  <c r="L875" i="1" s="1"/>
  <c r="K879" i="1"/>
  <c r="L879" i="1" s="1"/>
  <c r="K883" i="1"/>
  <c r="L883" i="1" s="1"/>
  <c r="K887" i="1"/>
  <c r="L887" i="1" s="1"/>
  <c r="K891" i="1"/>
  <c r="L891" i="1" s="1"/>
  <c r="L895" i="1"/>
  <c r="L899" i="1"/>
  <c r="K906" i="1"/>
  <c r="L906" i="1" s="1"/>
  <c r="K913" i="1"/>
  <c r="L913" i="1" s="1"/>
  <c r="K917" i="1"/>
  <c r="L917" i="1" s="1"/>
  <c r="K921" i="1"/>
  <c r="K925" i="1"/>
  <c r="K929" i="1"/>
  <c r="K952" i="1"/>
  <c r="L952" i="1" s="1"/>
  <c r="K959" i="1"/>
  <c r="L959" i="1" s="1"/>
  <c r="K963" i="1"/>
  <c r="K970" i="1"/>
  <c r="L970" i="1" s="1"/>
  <c r="K974" i="1"/>
  <c r="L974" i="1" s="1"/>
  <c r="K978" i="1"/>
  <c r="K982" i="1"/>
</calcChain>
</file>

<file path=xl/sharedStrings.xml><?xml version="1.0" encoding="utf-8"?>
<sst xmlns="http://schemas.openxmlformats.org/spreadsheetml/2006/main" count="6077" uniqueCount="110">
  <si>
    <t>Invoice Number</t>
  </si>
  <si>
    <t>Date</t>
  </si>
  <si>
    <t>Customer Name</t>
  </si>
  <si>
    <t>Customer Type</t>
  </si>
  <si>
    <t>Item</t>
  </si>
  <si>
    <t>Item Type</t>
  </si>
  <si>
    <t>Sale Price Each</t>
  </si>
  <si>
    <t>Quantity</t>
  </si>
  <si>
    <t>Total Sale Before Sales Tax</t>
  </si>
  <si>
    <t>Sales Taxes</t>
  </si>
  <si>
    <t>Total Invoice</t>
  </si>
  <si>
    <t>Cost</t>
  </si>
  <si>
    <t>Profit/Loss</t>
  </si>
  <si>
    <t>Profit/Loss Percentage</t>
  </si>
  <si>
    <t>Type of Sale</t>
  </si>
  <si>
    <t>Sales Rep</t>
  </si>
  <si>
    <t>Commission Rate</t>
  </si>
  <si>
    <t>infoUSA</t>
  </si>
  <si>
    <t>Local</t>
  </si>
  <si>
    <t>Copy Paper</t>
  </si>
  <si>
    <t>Office Supplies</t>
  </si>
  <si>
    <t>Regular</t>
  </si>
  <si>
    <t>HDR, Inc.</t>
  </si>
  <si>
    <t>Boxes</t>
  </si>
  <si>
    <t>Clearance</t>
  </si>
  <si>
    <t>Omaha World</t>
  </si>
  <si>
    <t>National</t>
  </si>
  <si>
    <t>Norton Anti Virus</t>
  </si>
  <si>
    <t>Software Products</t>
  </si>
  <si>
    <t>Bozell Worldwide</t>
  </si>
  <si>
    <t>Wireless Keyboard</t>
  </si>
  <si>
    <t>Computer Supplies</t>
  </si>
  <si>
    <t>Godfather's Pizza</t>
  </si>
  <si>
    <t>Batteries</t>
  </si>
  <si>
    <t>Qwest Corporation</t>
  </si>
  <si>
    <t>Desktop Computer</t>
  </si>
  <si>
    <t>The Bekins Company</t>
  </si>
  <si>
    <t>Mice</t>
  </si>
  <si>
    <t>Valmont Industries</t>
  </si>
  <si>
    <t>24 inch Monitor</t>
  </si>
  <si>
    <t>Werner Enterprises</t>
  </si>
  <si>
    <t>Desk</t>
  </si>
  <si>
    <t>Furniture</t>
  </si>
  <si>
    <t>Sale</t>
  </si>
  <si>
    <t>Lauritzen Corporation</t>
  </si>
  <si>
    <t>Union Pacific Railroad</t>
  </si>
  <si>
    <t>Head Phones</t>
  </si>
  <si>
    <t>Borsheim's Fine Jewelry</t>
  </si>
  <si>
    <t>Repair</t>
  </si>
  <si>
    <t>Services</t>
  </si>
  <si>
    <t>Nebraska Furniture Mart</t>
  </si>
  <si>
    <t>LapTop Computer</t>
  </si>
  <si>
    <t>The Gallup Organization</t>
  </si>
  <si>
    <t>Lamp</t>
  </si>
  <si>
    <t>National Indemnity Company</t>
  </si>
  <si>
    <t>QuickBooks</t>
  </si>
  <si>
    <t>Ameritrade</t>
  </si>
  <si>
    <t xml:space="preserve">ConAgra Foods </t>
  </si>
  <si>
    <t>File Cabinents</t>
  </si>
  <si>
    <t>First National Bank of Omaha</t>
  </si>
  <si>
    <t>Adobe Acrobat</t>
  </si>
  <si>
    <t>Berkshire Hathaway</t>
  </si>
  <si>
    <t>Central States Indemnity Company</t>
  </si>
  <si>
    <t>Peter Kiewit and Sons, Inc.</t>
  </si>
  <si>
    <t>Dobbins Air Force Base</t>
  </si>
  <si>
    <t>Government</t>
  </si>
  <si>
    <t>Shevles</t>
  </si>
  <si>
    <t>C&amp;A Industries, Inc</t>
  </si>
  <si>
    <t>19 inch Monitor</t>
  </si>
  <si>
    <t>Douglas Theatre Company</t>
  </si>
  <si>
    <t>Mouse Pads</t>
  </si>
  <si>
    <t>G. D. Searle &amp; Company</t>
  </si>
  <si>
    <t>Gordmans</t>
  </si>
  <si>
    <t>The Varsity</t>
  </si>
  <si>
    <t xml:space="preserve">Metz Brewery </t>
  </si>
  <si>
    <t xml:space="preserve">Mister C's </t>
  </si>
  <si>
    <t>Delivery</t>
  </si>
  <si>
    <t xml:space="preserve">Mutual of Omaha </t>
  </si>
  <si>
    <t>Stationery</t>
  </si>
  <si>
    <t>NetShops</t>
  </si>
  <si>
    <t>Omaha Steaks</t>
  </si>
  <si>
    <t>Toner Cartridges</t>
  </si>
  <si>
    <t>River City Star</t>
  </si>
  <si>
    <t>Storz Brewery</t>
  </si>
  <si>
    <t>Gwinnett Water Works</t>
  </si>
  <si>
    <t>Union Stock Yards Company of Omaha</t>
  </si>
  <si>
    <t>West Corporation</t>
  </si>
  <si>
    <t>Willow Springs Distilling Company</t>
  </si>
  <si>
    <t>Chair</t>
  </si>
  <si>
    <t>Woodmen of the World</t>
  </si>
  <si>
    <t>Krisp Crème Donuts</t>
  </si>
  <si>
    <t>Dominos Pizza</t>
  </si>
  <si>
    <t>Installation and Set Up</t>
  </si>
  <si>
    <t>Slade Designs</t>
  </si>
  <si>
    <t>Doug's Cookery</t>
  </si>
  <si>
    <t>City of Duluth</t>
  </si>
  <si>
    <t>Fulton County Schools</t>
  </si>
  <si>
    <t>Bubble Wrap</t>
  </si>
  <si>
    <t>Envelopes</t>
  </si>
  <si>
    <t>Copy Services</t>
  </si>
  <si>
    <t>PhotoShop</t>
  </si>
  <si>
    <t>Microsoft Office</t>
  </si>
  <si>
    <t>Customer Number</t>
  </si>
  <si>
    <t>City and State</t>
  </si>
  <si>
    <t>Atlanta, GA</t>
  </si>
  <si>
    <t>Newark, NJ</t>
  </si>
  <si>
    <t>Chicago, IL</t>
  </si>
  <si>
    <t>San Francisco, CA</t>
  </si>
  <si>
    <t>Los Angelos, CA</t>
  </si>
  <si>
    <t>Dallas,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</si>
</sst>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4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43" fontId="2" fillId="2" borderId="1" xfId="1" quotePrefix="1" applyFont="1" applyFill="1" applyBorder="1" applyAlignment="1">
      <alignment horizontal="center" wrapText="1"/>
    </xf>
    <xf numFmtId="43" fontId="2" fillId="2" borderId="1" xfId="1" applyNumberFormat="1" applyFont="1" applyFill="1" applyBorder="1" applyAlignment="1">
      <alignment horizontal="center" wrapText="1"/>
    </xf>
    <xf numFmtId="43" fontId="2" fillId="2" borderId="1" xfId="0" applyNumberFormat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quotePrefix="1" applyFont="1" applyAlignment="1">
      <alignment horizontal="left"/>
    </xf>
    <xf numFmtId="43" fontId="3" fillId="0" borderId="0" xfId="1" applyFont="1"/>
    <xf numFmtId="164" fontId="3" fillId="0" borderId="0" xfId="1" applyNumberFormat="1" applyFont="1"/>
    <xf numFmtId="43" fontId="3" fillId="0" borderId="0" xfId="0" applyNumberFormat="1" applyFont="1"/>
    <xf numFmtId="10" fontId="3" fillId="0" borderId="0" xfId="2" applyNumberFormat="1" applyFont="1" applyAlignment="1">
      <alignment horizontal="center"/>
    </xf>
    <xf numFmtId="165" fontId="3" fillId="0" borderId="0" xfId="0" applyNumberFormat="1" applyFont="1"/>
    <xf numFmtId="0" fontId="0" fillId="0" borderId="0" xfId="0" quotePrefix="1" applyAlignment="1">
      <alignment horizontal="left"/>
    </xf>
    <xf numFmtId="43" fontId="3" fillId="0" borderId="0" xfId="1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ton/Documents/2013/Files%20from%20HP%20laptop%20with%20half%20Height%20keys/PivotTables/Invoice%20Analysi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voice Query"/>
      <sheetName val="Customer List Query"/>
      <sheetName val="Sales Rep Query"/>
    </sheetNames>
    <sheetDataSet>
      <sheetData sheetId="0"/>
      <sheetData sheetId="1"/>
      <sheetData sheetId="2">
        <row r="2">
          <cell r="A2" t="str">
            <v>Customer Name</v>
          </cell>
          <cell r="B2" t="str">
            <v>Sales Rep</v>
          </cell>
        </row>
        <row r="3">
          <cell r="A3" t="str">
            <v>infoUSA</v>
          </cell>
          <cell r="B3" t="str">
            <v>Doug</v>
          </cell>
        </row>
        <row r="4">
          <cell r="A4" t="str">
            <v>HDR, Inc.</v>
          </cell>
          <cell r="B4" t="str">
            <v>Chris</v>
          </cell>
        </row>
        <row r="5">
          <cell r="A5" t="str">
            <v>Omaha World</v>
          </cell>
          <cell r="B5" t="str">
            <v>Scott</v>
          </cell>
        </row>
        <row r="6">
          <cell r="A6" t="str">
            <v>Bozell Worldwide</v>
          </cell>
          <cell r="B6" t="str">
            <v>Tammy</v>
          </cell>
        </row>
        <row r="7">
          <cell r="A7" t="str">
            <v>Godfather's Pizza</v>
          </cell>
          <cell r="B7" t="str">
            <v>Molly</v>
          </cell>
        </row>
        <row r="8">
          <cell r="A8" t="str">
            <v>Qwest Corporation</v>
          </cell>
          <cell r="B8" t="str">
            <v>Sabrina</v>
          </cell>
        </row>
        <row r="9">
          <cell r="A9" t="str">
            <v>The Bekins Company</v>
          </cell>
          <cell r="B9" t="str">
            <v>Kelly</v>
          </cell>
        </row>
        <row r="10">
          <cell r="A10" t="str">
            <v>Valmont Industries</v>
          </cell>
          <cell r="B10" t="str">
            <v>Steve</v>
          </cell>
        </row>
        <row r="11">
          <cell r="A11" t="str">
            <v>Werner Enterprises</v>
          </cell>
          <cell r="B11" t="str">
            <v>Sandra</v>
          </cell>
        </row>
        <row r="12">
          <cell r="A12" t="str">
            <v>Lauritzen Corporation</v>
          </cell>
          <cell r="B12" t="str">
            <v>Bobby</v>
          </cell>
        </row>
        <row r="13">
          <cell r="A13" t="str">
            <v>Union Pacific Railroad</v>
          </cell>
          <cell r="B13" t="str">
            <v>Doug</v>
          </cell>
        </row>
        <row r="14">
          <cell r="A14" t="str">
            <v>Borsheim's Fine Jewelry</v>
          </cell>
          <cell r="B14" t="str">
            <v>Chris</v>
          </cell>
        </row>
        <row r="15">
          <cell r="A15" t="str">
            <v>Nebraska Furniture Mart</v>
          </cell>
          <cell r="B15" t="str">
            <v>Scott</v>
          </cell>
        </row>
        <row r="16">
          <cell r="A16" t="str">
            <v>The Gallup Organization</v>
          </cell>
          <cell r="B16" t="str">
            <v>Tammy</v>
          </cell>
        </row>
        <row r="17">
          <cell r="A17" t="str">
            <v>National Indemnity Company</v>
          </cell>
          <cell r="B17" t="str">
            <v>Molly</v>
          </cell>
        </row>
        <row r="18">
          <cell r="A18" t="str">
            <v>Ameritrade</v>
          </cell>
          <cell r="B18" t="str">
            <v>Sabrina</v>
          </cell>
        </row>
        <row r="19">
          <cell r="A19" t="str">
            <v xml:space="preserve">ConAgra Foods </v>
          </cell>
          <cell r="B19" t="str">
            <v>Kelly</v>
          </cell>
        </row>
        <row r="20">
          <cell r="A20" t="str">
            <v>First National Bank of Omaha</v>
          </cell>
          <cell r="B20" t="str">
            <v>Steve</v>
          </cell>
        </row>
        <row r="21">
          <cell r="A21" t="str">
            <v>Berkshire Hathaway</v>
          </cell>
          <cell r="B21" t="str">
            <v>Sandra</v>
          </cell>
        </row>
        <row r="22">
          <cell r="A22" t="str">
            <v>Central States Indemnity Company</v>
          </cell>
          <cell r="B22" t="str">
            <v>Bobby</v>
          </cell>
        </row>
        <row r="23">
          <cell r="A23" t="str">
            <v>Peter Kiewit and Sons, Inc.</v>
          </cell>
          <cell r="B23" t="str">
            <v>Doug</v>
          </cell>
        </row>
        <row r="24">
          <cell r="A24" t="str">
            <v>Dobbins Air Force Base</v>
          </cell>
          <cell r="B24" t="str">
            <v>Chris</v>
          </cell>
        </row>
        <row r="25">
          <cell r="A25" t="str">
            <v>C&amp;A Industries, Inc</v>
          </cell>
          <cell r="B25" t="str">
            <v>Scott</v>
          </cell>
        </row>
        <row r="26">
          <cell r="A26" t="str">
            <v>Douglas Theatre Company</v>
          </cell>
          <cell r="B26" t="str">
            <v>Tammy</v>
          </cell>
        </row>
        <row r="27">
          <cell r="A27" t="str">
            <v>G. D. Searle &amp; Company</v>
          </cell>
          <cell r="B27" t="str">
            <v>Molly</v>
          </cell>
        </row>
        <row r="28">
          <cell r="A28" t="str">
            <v>Gordmans</v>
          </cell>
          <cell r="B28" t="str">
            <v>Sabrina</v>
          </cell>
        </row>
        <row r="29">
          <cell r="A29" t="str">
            <v>The Varsity</v>
          </cell>
          <cell r="B29" t="str">
            <v>Kelly</v>
          </cell>
        </row>
        <row r="30">
          <cell r="A30" t="str">
            <v xml:space="preserve">Metz Brewery </v>
          </cell>
          <cell r="B30" t="str">
            <v>Steve</v>
          </cell>
        </row>
        <row r="31">
          <cell r="A31" t="str">
            <v xml:space="preserve">Mister C's </v>
          </cell>
          <cell r="B31" t="str">
            <v>Sandra</v>
          </cell>
        </row>
        <row r="32">
          <cell r="A32" t="str">
            <v xml:space="preserve">Mutual of Omaha </v>
          </cell>
          <cell r="B32" t="str">
            <v>Bobby</v>
          </cell>
        </row>
        <row r="33">
          <cell r="A33" t="str">
            <v>NetShops</v>
          </cell>
          <cell r="B33" t="str">
            <v>Doug</v>
          </cell>
        </row>
        <row r="34">
          <cell r="A34" t="str">
            <v>Omaha Steaks</v>
          </cell>
          <cell r="B34" t="str">
            <v>Chris</v>
          </cell>
        </row>
        <row r="35">
          <cell r="A35" t="str">
            <v>River City Star</v>
          </cell>
          <cell r="B35" t="str">
            <v>Scott</v>
          </cell>
        </row>
        <row r="36">
          <cell r="A36" t="str">
            <v>Storz Brewery</v>
          </cell>
          <cell r="B36" t="str">
            <v>Tammy</v>
          </cell>
        </row>
        <row r="37">
          <cell r="A37" t="str">
            <v>Gwinnett Water Works</v>
          </cell>
          <cell r="B37" t="str">
            <v>Molly</v>
          </cell>
        </row>
        <row r="38">
          <cell r="A38" t="str">
            <v>Union Stock Yards Company of Omaha</v>
          </cell>
          <cell r="B38" t="str">
            <v>Sabrina</v>
          </cell>
        </row>
        <row r="39">
          <cell r="A39" t="str">
            <v>West Corporation</v>
          </cell>
          <cell r="B39" t="str">
            <v>Kelly</v>
          </cell>
        </row>
        <row r="40">
          <cell r="A40" t="str">
            <v>Willow Springs Distilling Company</v>
          </cell>
          <cell r="B40" t="str">
            <v>Steve</v>
          </cell>
        </row>
        <row r="41">
          <cell r="A41" t="str">
            <v>Woodmen of the World</v>
          </cell>
          <cell r="B41" t="str">
            <v>Sandra</v>
          </cell>
        </row>
        <row r="42">
          <cell r="A42" t="str">
            <v>Krisp Crème Donuts</v>
          </cell>
          <cell r="B42" t="str">
            <v>Bobby</v>
          </cell>
        </row>
        <row r="43">
          <cell r="A43" t="str">
            <v>Dominos Pizza</v>
          </cell>
          <cell r="B43" t="str">
            <v>Doug</v>
          </cell>
        </row>
        <row r="44">
          <cell r="A44" t="str">
            <v>Slade Designs</v>
          </cell>
          <cell r="B44" t="str">
            <v>Chris</v>
          </cell>
        </row>
        <row r="45">
          <cell r="A45" t="str">
            <v>Doug's Cookery</v>
          </cell>
          <cell r="B45" t="str">
            <v>Scott</v>
          </cell>
        </row>
        <row r="46">
          <cell r="A46" t="str">
            <v>City of Duluth</v>
          </cell>
          <cell r="B46" t="str">
            <v>Tammy</v>
          </cell>
        </row>
        <row r="47">
          <cell r="A47" t="str">
            <v>Fulton County Schools</v>
          </cell>
          <cell r="B47" t="str">
            <v>Molly</v>
          </cell>
        </row>
        <row r="48">
          <cell r="A48" t="str">
            <v>infoUSA</v>
          </cell>
          <cell r="B48" t="str">
            <v>Sabrina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3"/>
  <sheetViews>
    <sheetView tabSelected="1" zoomScale="70" zoomScaleNormal="70" workbookViewId="0">
      <selection activeCell="D18" sqref="D18"/>
    </sheetView>
  </sheetViews>
  <sheetFormatPr defaultRowHeight="15.75" x14ac:dyDescent="0.25"/>
  <cols>
    <col min="1" max="1" width="10.875" style="6" customWidth="1"/>
    <col min="2" max="2" width="11.25" style="6" customWidth="1"/>
    <col min="3" max="4" width="21.5" style="6" customWidth="1"/>
    <col min="5" max="5" width="15.125" style="6" customWidth="1"/>
    <col min="6" max="6" width="19.625" style="6" bestFit="1" customWidth="1"/>
    <col min="7" max="7" width="16.25" style="6" bestFit="1" customWidth="1"/>
    <col min="8" max="8" width="15.875" style="6" bestFit="1" customWidth="1"/>
    <col min="9" max="9" width="11.375" style="6" customWidth="1"/>
    <col min="10" max="10" width="12.125" style="6" customWidth="1"/>
    <col min="11" max="11" width="12.125" style="9" customWidth="1"/>
    <col min="12" max="12" width="13.25" style="15" bestFit="1" customWidth="1"/>
    <col min="13" max="13" width="11" style="11" customWidth="1"/>
    <col min="14" max="14" width="14.25" style="11" customWidth="1"/>
    <col min="15" max="15" width="14.75" style="16" customWidth="1"/>
    <col min="16" max="16" width="13.875" style="9" customWidth="1"/>
    <col min="17" max="17" width="8.875" style="6" customWidth="1"/>
    <col min="18" max="18" width="15.5" style="6" customWidth="1"/>
  </cols>
  <sheetData>
    <row r="1" spans="1:18" ht="47.25" x14ac:dyDescent="0.25">
      <c r="A1" s="1" t="s">
        <v>0</v>
      </c>
      <c r="B1" s="1" t="s">
        <v>1</v>
      </c>
      <c r="C1" s="1" t="s">
        <v>2</v>
      </c>
      <c r="D1" s="1" t="s">
        <v>103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3" t="s">
        <v>10</v>
      </c>
      <c r="M1" s="4" t="s">
        <v>11</v>
      </c>
      <c r="N1" s="4" t="s">
        <v>12</v>
      </c>
      <c r="O1" s="1" t="s">
        <v>13</v>
      </c>
      <c r="P1" s="5" t="s">
        <v>14</v>
      </c>
      <c r="Q1" s="1" t="s">
        <v>15</v>
      </c>
      <c r="R1" s="1" t="s">
        <v>16</v>
      </c>
    </row>
    <row r="2" spans="1:18" x14ac:dyDescent="0.25">
      <c r="A2" s="6">
        <v>10402</v>
      </c>
      <c r="B2" s="7">
        <v>40180</v>
      </c>
      <c r="C2" t="s">
        <v>17</v>
      </c>
      <c r="D2" s="14" t="s">
        <v>104</v>
      </c>
      <c r="E2" s="6" t="s">
        <v>18</v>
      </c>
      <c r="F2" s="8" t="s">
        <v>19</v>
      </c>
      <c r="G2" s="6" t="s">
        <v>20</v>
      </c>
      <c r="H2" s="9">
        <v>45.53</v>
      </c>
      <c r="I2" s="10">
        <v>7</v>
      </c>
      <c r="J2" s="9">
        <f t="shared" ref="J2:J12" si="0">ROUND(H2*I2,2)</f>
        <v>318.70999999999998</v>
      </c>
      <c r="K2" s="9">
        <f t="shared" ref="K2:K12" si="1">J2*0.06</f>
        <v>19.122599999999998</v>
      </c>
      <c r="L2" s="11">
        <f t="shared" ref="L2:L65" si="2">ROUND(J2+K2,2)</f>
        <v>337.83</v>
      </c>
      <c r="M2" s="11">
        <v>143.41999999999999</v>
      </c>
      <c r="N2" s="11">
        <f t="shared" ref="N2:N65" si="3">J2-M2</f>
        <v>175.29</v>
      </c>
      <c r="O2" s="12">
        <f t="shared" ref="O2:O65" si="4">N2/J2</f>
        <v>0.54999843117567693</v>
      </c>
      <c r="P2" s="6" t="s">
        <v>21</v>
      </c>
      <c r="Q2" s="6" t="str">
        <f>VLOOKUP(C2,'[1]Customer List Query'!$A$2:$B$48,2,FALSE)</f>
        <v>Doug</v>
      </c>
      <c r="R2" s="13"/>
    </row>
    <row r="3" spans="1:18" x14ac:dyDescent="0.25">
      <c r="A3" s="6">
        <v>10403</v>
      </c>
      <c r="B3" s="7">
        <v>40180</v>
      </c>
      <c r="C3" t="s">
        <v>22</v>
      </c>
      <c r="D3" s="14" t="s">
        <v>105</v>
      </c>
      <c r="E3" s="6" t="s">
        <v>18</v>
      </c>
      <c r="F3" s="6" t="s">
        <v>23</v>
      </c>
      <c r="G3" s="6" t="s">
        <v>20</v>
      </c>
      <c r="H3" s="9">
        <v>3</v>
      </c>
      <c r="I3" s="10">
        <v>10</v>
      </c>
      <c r="J3" s="9">
        <f t="shared" si="0"/>
        <v>30</v>
      </c>
      <c r="K3" s="9">
        <f t="shared" si="1"/>
        <v>1.7999999999999998</v>
      </c>
      <c r="L3" s="11">
        <f t="shared" si="2"/>
        <v>31.8</v>
      </c>
      <c r="M3" s="11">
        <v>17.14</v>
      </c>
      <c r="N3" s="11">
        <f t="shared" si="3"/>
        <v>12.86</v>
      </c>
      <c r="O3" s="12">
        <f t="shared" si="4"/>
        <v>0.42866666666666664</v>
      </c>
      <c r="P3" s="6" t="s">
        <v>24</v>
      </c>
      <c r="Q3" s="6" t="str">
        <f>VLOOKUP(C3,'[1]Customer List Query'!$A$2:$B$48,2,FALSE)</f>
        <v>Chris</v>
      </c>
      <c r="R3" s="13"/>
    </row>
    <row r="4" spans="1:18" x14ac:dyDescent="0.25">
      <c r="A4" s="6">
        <v>10404</v>
      </c>
      <c r="B4" s="7">
        <v>40180</v>
      </c>
      <c r="C4" s="14" t="s">
        <v>25</v>
      </c>
      <c r="D4" s="14" t="s">
        <v>106</v>
      </c>
      <c r="E4" s="8" t="s">
        <v>26</v>
      </c>
      <c r="F4" s="6" t="s">
        <v>27</v>
      </c>
      <c r="G4" s="6" t="s">
        <v>28</v>
      </c>
      <c r="H4" s="9">
        <v>47.95</v>
      </c>
      <c r="I4" s="10">
        <v>3</v>
      </c>
      <c r="J4" s="9">
        <f t="shared" si="0"/>
        <v>143.85</v>
      </c>
      <c r="K4" s="9">
        <f t="shared" si="1"/>
        <v>8.6310000000000002</v>
      </c>
      <c r="L4" s="11">
        <f t="shared" si="2"/>
        <v>152.47999999999999</v>
      </c>
      <c r="M4" s="11">
        <v>63.29</v>
      </c>
      <c r="N4" s="11">
        <f t="shared" si="3"/>
        <v>80.56</v>
      </c>
      <c r="O4" s="12">
        <f t="shared" si="4"/>
        <v>0.56002780674313524</v>
      </c>
      <c r="P4" s="6" t="s">
        <v>21</v>
      </c>
      <c r="Q4" s="6" t="str">
        <f>VLOOKUP(C4,'[1]Customer List Query'!$A$2:$B$48,2,FALSE)</f>
        <v>Scott</v>
      </c>
      <c r="R4" s="13"/>
    </row>
    <row r="5" spans="1:18" x14ac:dyDescent="0.25">
      <c r="A5" s="6">
        <v>10405</v>
      </c>
      <c r="B5" s="7">
        <v>40181</v>
      </c>
      <c r="C5" t="s">
        <v>29</v>
      </c>
      <c r="D5" s="14" t="s">
        <v>107</v>
      </c>
      <c r="E5" s="8" t="s">
        <v>26</v>
      </c>
      <c r="F5" s="6" t="s">
        <v>30</v>
      </c>
      <c r="G5" s="6" t="s">
        <v>31</v>
      </c>
      <c r="H5" s="9">
        <v>89.95</v>
      </c>
      <c r="I5" s="10">
        <v>8</v>
      </c>
      <c r="J5" s="9">
        <f t="shared" si="0"/>
        <v>719.6</v>
      </c>
      <c r="K5" s="9">
        <f t="shared" si="1"/>
        <v>43.176000000000002</v>
      </c>
      <c r="L5" s="11">
        <f t="shared" si="2"/>
        <v>762.78</v>
      </c>
      <c r="M5" s="11">
        <v>130.43</v>
      </c>
      <c r="N5" s="11">
        <f t="shared" si="3"/>
        <v>589.17000000000007</v>
      </c>
      <c r="O5" s="12">
        <f t="shared" si="4"/>
        <v>0.81874652584769325</v>
      </c>
      <c r="P5" s="6" t="s">
        <v>21</v>
      </c>
      <c r="Q5" s="6" t="str">
        <f>VLOOKUP(C5,'[1]Customer List Query'!$A$2:$B$48,2,FALSE)</f>
        <v>Tammy</v>
      </c>
      <c r="R5" s="13"/>
    </row>
    <row r="6" spans="1:18" x14ac:dyDescent="0.25">
      <c r="A6" s="6">
        <v>10406</v>
      </c>
      <c r="B6" s="7">
        <v>40181</v>
      </c>
      <c r="C6" t="s">
        <v>32</v>
      </c>
      <c r="D6" s="14" t="s">
        <v>104</v>
      </c>
      <c r="E6" s="6" t="s">
        <v>18</v>
      </c>
      <c r="F6" s="6" t="s">
        <v>33</v>
      </c>
      <c r="G6" s="6" t="s">
        <v>20</v>
      </c>
      <c r="H6" s="9">
        <v>4.3</v>
      </c>
      <c r="I6" s="10">
        <v>5</v>
      </c>
      <c r="J6" s="9">
        <f t="shared" si="0"/>
        <v>21.5</v>
      </c>
      <c r="K6" s="9">
        <f t="shared" si="1"/>
        <v>1.29</v>
      </c>
      <c r="L6" s="11">
        <f t="shared" si="2"/>
        <v>22.79</v>
      </c>
      <c r="M6" s="11">
        <v>9.0299999999999994</v>
      </c>
      <c r="N6" s="11">
        <f t="shared" si="3"/>
        <v>12.47</v>
      </c>
      <c r="O6" s="12">
        <f t="shared" si="4"/>
        <v>0.58000000000000007</v>
      </c>
      <c r="P6" s="6" t="s">
        <v>21</v>
      </c>
      <c r="Q6" s="6" t="str">
        <f>VLOOKUP(C6,'[1]Customer List Query'!$A$2:$B$48,2,FALSE)</f>
        <v>Molly</v>
      </c>
      <c r="R6" s="13"/>
    </row>
    <row r="7" spans="1:18" x14ac:dyDescent="0.25">
      <c r="A7" s="6">
        <v>10407</v>
      </c>
      <c r="B7" s="7">
        <v>40181</v>
      </c>
      <c r="C7" t="s">
        <v>34</v>
      </c>
      <c r="D7" s="14" t="s">
        <v>104</v>
      </c>
      <c r="E7" s="8" t="s">
        <v>26</v>
      </c>
      <c r="F7" s="8" t="s">
        <v>35</v>
      </c>
      <c r="G7" s="6" t="s">
        <v>31</v>
      </c>
      <c r="H7" s="9">
        <v>349.34</v>
      </c>
      <c r="I7" s="10">
        <v>8</v>
      </c>
      <c r="J7" s="9">
        <f t="shared" si="0"/>
        <v>2794.72</v>
      </c>
      <c r="K7" s="9">
        <f t="shared" si="1"/>
        <v>167.68319999999997</v>
      </c>
      <c r="L7" s="11">
        <f t="shared" si="2"/>
        <v>2962.4</v>
      </c>
      <c r="M7" s="11">
        <v>94.32</v>
      </c>
      <c r="N7" s="11">
        <f t="shared" si="3"/>
        <v>2700.3999999999996</v>
      </c>
      <c r="O7" s="12">
        <f t="shared" si="4"/>
        <v>0.96625064407167793</v>
      </c>
      <c r="P7" s="6" t="s">
        <v>21</v>
      </c>
      <c r="Q7" s="6" t="str">
        <f>VLOOKUP(C7,'[1]Customer List Query'!$A$2:$B$48,2,FALSE)</f>
        <v>Sabrina</v>
      </c>
      <c r="R7" s="13"/>
    </row>
    <row r="8" spans="1:18" x14ac:dyDescent="0.25">
      <c r="A8" s="6">
        <v>10408</v>
      </c>
      <c r="B8" s="7">
        <v>40181</v>
      </c>
      <c r="C8" t="s">
        <v>36</v>
      </c>
      <c r="D8" s="14" t="s">
        <v>107</v>
      </c>
      <c r="E8" s="6" t="s">
        <v>18</v>
      </c>
      <c r="F8" s="6" t="s">
        <v>37</v>
      </c>
      <c r="G8" s="6" t="s">
        <v>31</v>
      </c>
      <c r="H8" s="9">
        <v>23.99</v>
      </c>
      <c r="I8" s="10">
        <v>3</v>
      </c>
      <c r="J8" s="9">
        <f t="shared" si="0"/>
        <v>71.97</v>
      </c>
      <c r="K8" s="9">
        <f t="shared" si="1"/>
        <v>4.3182</v>
      </c>
      <c r="L8" s="11">
        <f t="shared" si="2"/>
        <v>76.290000000000006</v>
      </c>
      <c r="M8" s="11">
        <v>83.97</v>
      </c>
      <c r="N8" s="11">
        <f t="shared" si="3"/>
        <v>-12</v>
      </c>
      <c r="O8" s="12">
        <f t="shared" si="4"/>
        <v>-0.16673614005835766</v>
      </c>
      <c r="P8" s="6" t="s">
        <v>21</v>
      </c>
      <c r="Q8" s="6" t="str">
        <f>VLOOKUP(C8,'[1]Customer List Query'!$A$2:$B$48,2,FALSE)</f>
        <v>Kelly</v>
      </c>
      <c r="R8" s="13"/>
    </row>
    <row r="9" spans="1:18" x14ac:dyDescent="0.25">
      <c r="A9" s="6">
        <v>10409</v>
      </c>
      <c r="B9" s="7">
        <v>40181</v>
      </c>
      <c r="C9" t="s">
        <v>38</v>
      </c>
      <c r="D9" s="14" t="s">
        <v>108</v>
      </c>
      <c r="E9" s="6" t="s">
        <v>18</v>
      </c>
      <c r="F9" s="8" t="s">
        <v>39</v>
      </c>
      <c r="G9" s="6" t="s">
        <v>31</v>
      </c>
      <c r="H9" s="9">
        <v>201.55</v>
      </c>
      <c r="I9" s="10">
        <v>9</v>
      </c>
      <c r="J9" s="9">
        <f t="shared" si="0"/>
        <v>1813.95</v>
      </c>
      <c r="K9" s="9">
        <f t="shared" si="1"/>
        <v>108.837</v>
      </c>
      <c r="L9" s="11">
        <f t="shared" si="2"/>
        <v>1922.79</v>
      </c>
      <c r="M9" s="11">
        <v>846.51</v>
      </c>
      <c r="N9" s="11">
        <f t="shared" si="3"/>
        <v>967.44</v>
      </c>
      <c r="O9" s="12">
        <f t="shared" si="4"/>
        <v>0.53333333333333333</v>
      </c>
      <c r="P9" s="6" t="s">
        <v>21</v>
      </c>
      <c r="Q9" s="6" t="str">
        <f>VLOOKUP(C9,'[1]Customer List Query'!$A$2:$B$48,2,FALSE)</f>
        <v>Steve</v>
      </c>
      <c r="R9" s="13"/>
    </row>
    <row r="10" spans="1:18" x14ac:dyDescent="0.25">
      <c r="A10" s="6">
        <v>10410</v>
      </c>
      <c r="B10" s="7">
        <v>40181</v>
      </c>
      <c r="C10" t="s">
        <v>40</v>
      </c>
      <c r="D10" s="14" t="s">
        <v>108</v>
      </c>
      <c r="E10" s="6" t="s">
        <v>18</v>
      </c>
      <c r="F10" s="6" t="s">
        <v>41</v>
      </c>
      <c r="G10" s="8" t="s">
        <v>42</v>
      </c>
      <c r="H10" s="9">
        <v>265</v>
      </c>
      <c r="I10" s="10">
        <v>10</v>
      </c>
      <c r="J10" s="9">
        <f t="shared" si="0"/>
        <v>2650</v>
      </c>
      <c r="K10" s="9">
        <f t="shared" si="1"/>
        <v>159</v>
      </c>
      <c r="L10" s="11">
        <f t="shared" si="2"/>
        <v>2809</v>
      </c>
      <c r="M10" s="11">
        <v>604.20000000000005</v>
      </c>
      <c r="N10" s="11">
        <f t="shared" si="3"/>
        <v>2045.8</v>
      </c>
      <c r="O10" s="12">
        <f t="shared" si="4"/>
        <v>0.77200000000000002</v>
      </c>
      <c r="P10" s="6" t="s">
        <v>43</v>
      </c>
      <c r="Q10" s="6" t="str">
        <f>VLOOKUP(C10,'[1]Customer List Query'!$A$2:$B$48,2,FALSE)</f>
        <v>Sandra</v>
      </c>
      <c r="R10" s="13"/>
    </row>
    <row r="11" spans="1:18" x14ac:dyDescent="0.25">
      <c r="A11" s="6">
        <v>10411</v>
      </c>
      <c r="B11" s="7">
        <v>40182</v>
      </c>
      <c r="C11" t="s">
        <v>44</v>
      </c>
      <c r="D11" s="14" t="s">
        <v>104</v>
      </c>
      <c r="E11" s="6" t="s">
        <v>18</v>
      </c>
      <c r="F11" s="8" t="s">
        <v>39</v>
      </c>
      <c r="G11" s="6" t="s">
        <v>31</v>
      </c>
      <c r="H11" s="9">
        <v>250.63</v>
      </c>
      <c r="I11" s="10">
        <v>9</v>
      </c>
      <c r="J11" s="9">
        <f t="shared" si="0"/>
        <v>2255.67</v>
      </c>
      <c r="K11" s="9">
        <f t="shared" si="1"/>
        <v>135.34020000000001</v>
      </c>
      <c r="L11" s="11">
        <f t="shared" si="2"/>
        <v>2391.0100000000002</v>
      </c>
      <c r="M11" s="11">
        <v>466.17</v>
      </c>
      <c r="N11" s="11">
        <f t="shared" si="3"/>
        <v>1789.5</v>
      </c>
      <c r="O11" s="12">
        <f t="shared" si="4"/>
        <v>0.79333413132240083</v>
      </c>
      <c r="P11" s="6" t="s">
        <v>21</v>
      </c>
      <c r="Q11" s="6" t="str">
        <f>VLOOKUP(C11,'[1]Customer List Query'!$A$2:$B$48,2,FALSE)</f>
        <v>Bobby</v>
      </c>
      <c r="R11" s="13"/>
    </row>
    <row r="12" spans="1:18" x14ac:dyDescent="0.25">
      <c r="A12" s="6">
        <v>10412</v>
      </c>
      <c r="B12" s="7">
        <v>40182</v>
      </c>
      <c r="C12" t="s">
        <v>45</v>
      </c>
      <c r="D12" s="14" t="s">
        <v>108</v>
      </c>
      <c r="E12" s="8" t="s">
        <v>26</v>
      </c>
      <c r="F12" s="8" t="s">
        <v>46</v>
      </c>
      <c r="G12" s="6" t="s">
        <v>31</v>
      </c>
      <c r="H12" s="9">
        <v>19.95</v>
      </c>
      <c r="I12" s="10">
        <v>4</v>
      </c>
      <c r="J12" s="9">
        <f t="shared" si="0"/>
        <v>79.8</v>
      </c>
      <c r="K12" s="9">
        <f t="shared" si="1"/>
        <v>4.7879999999999994</v>
      </c>
      <c r="L12" s="11">
        <f t="shared" si="2"/>
        <v>84.59</v>
      </c>
      <c r="M12" s="11">
        <v>35.909999999999997</v>
      </c>
      <c r="N12" s="11">
        <f t="shared" si="3"/>
        <v>43.89</v>
      </c>
      <c r="O12" s="12">
        <f t="shared" si="4"/>
        <v>0.55000000000000004</v>
      </c>
      <c r="P12" s="6" t="s">
        <v>21</v>
      </c>
      <c r="Q12" s="6" t="str">
        <f>VLOOKUP(C12,'[1]Customer List Query'!$A$2:$B$48,2,FALSE)</f>
        <v>Doug</v>
      </c>
      <c r="R12" s="13"/>
    </row>
    <row r="13" spans="1:18" x14ac:dyDescent="0.25">
      <c r="A13" s="6">
        <v>10413</v>
      </c>
      <c r="B13" s="7">
        <v>40182</v>
      </c>
      <c r="C13" t="s">
        <v>47</v>
      </c>
      <c r="D13" s="14" t="s">
        <v>104</v>
      </c>
      <c r="E13" s="6" t="s">
        <v>18</v>
      </c>
      <c r="F13" s="6" t="s">
        <v>48</v>
      </c>
      <c r="G13" s="6" t="s">
        <v>49</v>
      </c>
      <c r="H13" s="9">
        <v>266</v>
      </c>
      <c r="I13" s="10"/>
      <c r="J13" s="9">
        <f>H13</f>
        <v>266</v>
      </c>
      <c r="K13" s="9">
        <v>0</v>
      </c>
      <c r="L13" s="11">
        <f t="shared" si="2"/>
        <v>266</v>
      </c>
      <c r="M13" s="11">
        <v>372.4</v>
      </c>
      <c r="N13" s="11">
        <f t="shared" si="3"/>
        <v>-106.39999999999998</v>
      </c>
      <c r="O13" s="12">
        <f t="shared" si="4"/>
        <v>-0.39999999999999991</v>
      </c>
      <c r="P13" s="6" t="s">
        <v>21</v>
      </c>
      <c r="Q13" s="6" t="str">
        <f>VLOOKUP(C13,'[1]Customer List Query'!$A$2:$B$48,2,FALSE)</f>
        <v>Chris</v>
      </c>
      <c r="R13" s="13"/>
    </row>
    <row r="14" spans="1:18" x14ac:dyDescent="0.25">
      <c r="A14" s="6">
        <v>10414</v>
      </c>
      <c r="B14" s="7">
        <v>40182</v>
      </c>
      <c r="C14" t="s">
        <v>50</v>
      </c>
      <c r="D14" s="14" t="s">
        <v>106</v>
      </c>
      <c r="E14" s="6" t="s">
        <v>18</v>
      </c>
      <c r="F14" s="6" t="s">
        <v>51</v>
      </c>
      <c r="G14" s="6" t="s">
        <v>31</v>
      </c>
      <c r="H14" s="9">
        <v>499.5</v>
      </c>
      <c r="I14" s="10">
        <v>4</v>
      </c>
      <c r="J14" s="9">
        <f t="shared" ref="J14:J20" si="5">ROUND(H14*I14,2)</f>
        <v>1998</v>
      </c>
      <c r="K14" s="9">
        <f t="shared" ref="K14:K20" si="6">J14*0.06</f>
        <v>119.88</v>
      </c>
      <c r="L14" s="11">
        <f t="shared" si="2"/>
        <v>2117.88</v>
      </c>
      <c r="M14" s="11">
        <v>419.58</v>
      </c>
      <c r="N14" s="11">
        <f t="shared" si="3"/>
        <v>1578.42</v>
      </c>
      <c r="O14" s="12">
        <f t="shared" si="4"/>
        <v>0.79</v>
      </c>
      <c r="P14" s="6" t="s">
        <v>21</v>
      </c>
      <c r="Q14" s="6" t="str">
        <f>VLOOKUP(C14,'[1]Customer List Query'!$A$2:$B$48,2,FALSE)</f>
        <v>Scott</v>
      </c>
      <c r="R14" s="13"/>
    </row>
    <row r="15" spans="1:18" x14ac:dyDescent="0.25">
      <c r="A15" s="6">
        <v>10415</v>
      </c>
      <c r="B15" s="7">
        <v>40182</v>
      </c>
      <c r="C15" t="s">
        <v>52</v>
      </c>
      <c r="D15" s="14" t="s">
        <v>107</v>
      </c>
      <c r="E15" s="8" t="s">
        <v>26</v>
      </c>
      <c r="F15" s="6" t="s">
        <v>53</v>
      </c>
      <c r="G15" s="8" t="s">
        <v>42</v>
      </c>
      <c r="H15" s="9">
        <v>12</v>
      </c>
      <c r="I15" s="10">
        <v>5</v>
      </c>
      <c r="J15" s="9">
        <f t="shared" si="5"/>
        <v>60</v>
      </c>
      <c r="K15" s="9">
        <f t="shared" si="6"/>
        <v>3.5999999999999996</v>
      </c>
      <c r="L15" s="11">
        <f t="shared" si="2"/>
        <v>63.6</v>
      </c>
      <c r="M15" s="11">
        <v>105</v>
      </c>
      <c r="N15" s="11">
        <f t="shared" si="3"/>
        <v>-45</v>
      </c>
      <c r="O15" s="12">
        <f t="shared" si="4"/>
        <v>-0.75</v>
      </c>
      <c r="P15" s="6" t="s">
        <v>24</v>
      </c>
      <c r="Q15" s="6" t="str">
        <f>VLOOKUP(C15,'[1]Customer List Query'!$A$2:$B$48,2,FALSE)</f>
        <v>Tammy</v>
      </c>
      <c r="R15" s="13"/>
    </row>
    <row r="16" spans="1:18" x14ac:dyDescent="0.25">
      <c r="A16" s="6">
        <v>10416</v>
      </c>
      <c r="B16" s="7">
        <v>40182</v>
      </c>
      <c r="C16" t="s">
        <v>54</v>
      </c>
      <c r="D16" s="14" t="s">
        <v>106</v>
      </c>
      <c r="E16" s="8" t="s">
        <v>26</v>
      </c>
      <c r="F16" s="6" t="s">
        <v>55</v>
      </c>
      <c r="G16" s="6" t="s">
        <v>28</v>
      </c>
      <c r="H16" s="9">
        <v>199</v>
      </c>
      <c r="I16" s="10">
        <v>5</v>
      </c>
      <c r="J16" s="9">
        <f t="shared" si="5"/>
        <v>995</v>
      </c>
      <c r="K16" s="9">
        <f t="shared" si="6"/>
        <v>59.699999999999996</v>
      </c>
      <c r="L16" s="11">
        <f t="shared" si="2"/>
        <v>1054.7</v>
      </c>
      <c r="M16" s="11">
        <v>1547.78</v>
      </c>
      <c r="N16" s="11">
        <f t="shared" si="3"/>
        <v>-552.78</v>
      </c>
      <c r="O16" s="12">
        <f t="shared" si="4"/>
        <v>-0.55555778894472363</v>
      </c>
      <c r="P16" s="6" t="s">
        <v>24</v>
      </c>
      <c r="Q16" s="6" t="str">
        <f>VLOOKUP(C16,'[1]Customer List Query'!$A$2:$B$48,2,FALSE)</f>
        <v>Molly</v>
      </c>
      <c r="R16" s="13"/>
    </row>
    <row r="17" spans="1:18" x14ac:dyDescent="0.25">
      <c r="A17" s="6">
        <v>10417</v>
      </c>
      <c r="B17" s="7">
        <v>40182</v>
      </c>
      <c r="C17" s="14" t="s">
        <v>56</v>
      </c>
      <c r="D17" s="14" t="s">
        <v>104</v>
      </c>
      <c r="E17" s="8" t="s">
        <v>26</v>
      </c>
      <c r="F17" s="6" t="s">
        <v>33</v>
      </c>
      <c r="G17" s="6" t="s">
        <v>20</v>
      </c>
      <c r="H17" s="9">
        <v>8</v>
      </c>
      <c r="I17" s="10">
        <v>8</v>
      </c>
      <c r="J17" s="9">
        <f t="shared" si="5"/>
        <v>64</v>
      </c>
      <c r="K17" s="9">
        <f t="shared" si="6"/>
        <v>3.84</v>
      </c>
      <c r="L17" s="11">
        <f t="shared" si="2"/>
        <v>67.84</v>
      </c>
      <c r="M17" s="11">
        <v>4.8</v>
      </c>
      <c r="N17" s="11">
        <f t="shared" si="3"/>
        <v>59.2</v>
      </c>
      <c r="O17" s="12">
        <f t="shared" si="4"/>
        <v>0.92500000000000004</v>
      </c>
      <c r="P17" s="6" t="s">
        <v>43</v>
      </c>
      <c r="Q17" s="6" t="str">
        <f>VLOOKUP(C17,'[1]Customer List Query'!$A$2:$B$48,2,FALSE)</f>
        <v>Sabrina</v>
      </c>
      <c r="R17" s="13"/>
    </row>
    <row r="18" spans="1:18" x14ac:dyDescent="0.25">
      <c r="A18" s="6">
        <v>10418</v>
      </c>
      <c r="B18" s="7">
        <v>40182</v>
      </c>
      <c r="C18" s="14" t="s">
        <v>57</v>
      </c>
      <c r="D18" s="14" t="s">
        <v>104</v>
      </c>
      <c r="E18" s="6" t="s">
        <v>18</v>
      </c>
      <c r="F18" s="6" t="s">
        <v>58</v>
      </c>
      <c r="G18" s="8" t="s">
        <v>42</v>
      </c>
      <c r="H18" s="9">
        <v>29.95</v>
      </c>
      <c r="I18" s="10">
        <v>7</v>
      </c>
      <c r="J18" s="9">
        <f t="shared" si="5"/>
        <v>209.65</v>
      </c>
      <c r="K18" s="9">
        <f t="shared" si="6"/>
        <v>12.579000000000001</v>
      </c>
      <c r="L18" s="11">
        <f t="shared" si="2"/>
        <v>222.23</v>
      </c>
      <c r="M18" s="11">
        <v>77.569999999999993</v>
      </c>
      <c r="N18" s="11">
        <f t="shared" si="3"/>
        <v>132.08000000000001</v>
      </c>
      <c r="O18" s="12">
        <f t="shared" si="4"/>
        <v>0.6300023849272598</v>
      </c>
      <c r="P18" s="6" t="s">
        <v>21</v>
      </c>
      <c r="Q18" s="6" t="str">
        <f>VLOOKUP(C18,'[1]Customer List Query'!$A$2:$B$48,2,FALSE)</f>
        <v>Kelly</v>
      </c>
      <c r="R18" s="13"/>
    </row>
    <row r="19" spans="1:18" x14ac:dyDescent="0.25">
      <c r="A19" s="6">
        <v>10419</v>
      </c>
      <c r="B19" s="7">
        <v>40183</v>
      </c>
      <c r="C19" t="s">
        <v>59</v>
      </c>
      <c r="D19" s="14" t="s">
        <v>104</v>
      </c>
      <c r="E19" s="6" t="s">
        <v>18</v>
      </c>
      <c r="F19" s="6" t="s">
        <v>60</v>
      </c>
      <c r="G19" s="6" t="s">
        <v>28</v>
      </c>
      <c r="H19" s="9">
        <v>181.08</v>
      </c>
      <c r="I19" s="10">
        <v>7</v>
      </c>
      <c r="J19" s="9">
        <f t="shared" si="5"/>
        <v>1267.56</v>
      </c>
      <c r="K19" s="9">
        <f t="shared" si="6"/>
        <v>76.053599999999989</v>
      </c>
      <c r="L19" s="11">
        <f t="shared" si="2"/>
        <v>1343.61</v>
      </c>
      <c r="M19" s="11">
        <v>148.49</v>
      </c>
      <c r="N19" s="11">
        <f t="shared" si="3"/>
        <v>1119.07</v>
      </c>
      <c r="O19" s="12">
        <f t="shared" si="4"/>
        <v>0.8828536716210672</v>
      </c>
      <c r="P19" s="6" t="s">
        <v>21</v>
      </c>
      <c r="Q19" s="6" t="str">
        <f>VLOOKUP(C19,'[1]Customer List Query'!$A$2:$B$48,2,FALSE)</f>
        <v>Steve</v>
      </c>
      <c r="R19" s="13"/>
    </row>
    <row r="20" spans="1:18" x14ac:dyDescent="0.25">
      <c r="A20" s="6">
        <v>10420</v>
      </c>
      <c r="B20" s="7">
        <v>40183</v>
      </c>
      <c r="C20" s="14" t="s">
        <v>61</v>
      </c>
      <c r="D20" s="14" t="s">
        <v>105</v>
      </c>
      <c r="E20" s="8" t="s">
        <v>26</v>
      </c>
      <c r="F20" s="6" t="s">
        <v>55</v>
      </c>
      <c r="G20" s="6" t="s">
        <v>28</v>
      </c>
      <c r="H20" s="9">
        <v>399</v>
      </c>
      <c r="I20" s="10">
        <v>5</v>
      </c>
      <c r="J20" s="9">
        <f t="shared" si="5"/>
        <v>1995</v>
      </c>
      <c r="K20" s="9">
        <f t="shared" si="6"/>
        <v>119.69999999999999</v>
      </c>
      <c r="L20" s="11">
        <f t="shared" si="2"/>
        <v>2114.6999999999998</v>
      </c>
      <c r="M20" s="11">
        <v>430.92</v>
      </c>
      <c r="N20" s="11">
        <f t="shared" si="3"/>
        <v>1564.08</v>
      </c>
      <c r="O20" s="12">
        <f t="shared" si="4"/>
        <v>0.78399999999999992</v>
      </c>
      <c r="P20" s="6" t="s">
        <v>21</v>
      </c>
      <c r="Q20" s="6" t="str">
        <f>VLOOKUP(C20,'[1]Customer List Query'!$A$2:$B$48,2,FALSE)</f>
        <v>Sandra</v>
      </c>
      <c r="R20" s="13"/>
    </row>
    <row r="21" spans="1:18" x14ac:dyDescent="0.25">
      <c r="A21" s="6">
        <v>10421</v>
      </c>
      <c r="B21" s="7">
        <v>40183</v>
      </c>
      <c r="C21" t="s">
        <v>62</v>
      </c>
      <c r="D21" s="14" t="s">
        <v>109</v>
      </c>
      <c r="E21" s="6" t="s">
        <v>18</v>
      </c>
      <c r="F21" s="6" t="s">
        <v>48</v>
      </c>
      <c r="G21" s="6" t="s">
        <v>49</v>
      </c>
      <c r="H21" s="9">
        <v>60</v>
      </c>
      <c r="I21" s="10"/>
      <c r="J21" s="9">
        <f>H21</f>
        <v>60</v>
      </c>
      <c r="K21" s="9">
        <v>0</v>
      </c>
      <c r="L21" s="11">
        <f t="shared" si="2"/>
        <v>60</v>
      </c>
      <c r="M21" s="11">
        <v>240</v>
      </c>
      <c r="N21" s="11">
        <f t="shared" si="3"/>
        <v>-180</v>
      </c>
      <c r="O21" s="12">
        <f t="shared" si="4"/>
        <v>-3</v>
      </c>
      <c r="P21" s="6" t="s">
        <v>21</v>
      </c>
      <c r="Q21" s="6" t="str">
        <f>VLOOKUP(C21,'[1]Customer List Query'!$A$2:$B$48,2,FALSE)</f>
        <v>Bobby</v>
      </c>
      <c r="R21" s="13"/>
    </row>
    <row r="22" spans="1:18" x14ac:dyDescent="0.25">
      <c r="A22" s="6">
        <v>10422</v>
      </c>
      <c r="B22" s="7">
        <v>40183</v>
      </c>
      <c r="C22" s="14" t="s">
        <v>63</v>
      </c>
      <c r="D22" s="14" t="s">
        <v>104</v>
      </c>
      <c r="E22" s="6" t="s">
        <v>18</v>
      </c>
      <c r="F22" s="6" t="s">
        <v>48</v>
      </c>
      <c r="G22" s="6" t="s">
        <v>49</v>
      </c>
      <c r="H22" s="9">
        <v>180</v>
      </c>
      <c r="I22" s="10"/>
      <c r="J22" s="9">
        <f>H22</f>
        <v>180</v>
      </c>
      <c r="K22" s="9">
        <v>0</v>
      </c>
      <c r="L22" s="11">
        <f t="shared" si="2"/>
        <v>180</v>
      </c>
      <c r="M22" s="11">
        <v>252</v>
      </c>
      <c r="N22" s="11">
        <f t="shared" si="3"/>
        <v>-72</v>
      </c>
      <c r="O22" s="12">
        <f t="shared" si="4"/>
        <v>-0.4</v>
      </c>
      <c r="P22" s="6" t="s">
        <v>21</v>
      </c>
      <c r="Q22" s="6" t="str">
        <f>VLOOKUP(C22,'[1]Customer List Query'!$A$2:$B$48,2,FALSE)</f>
        <v>Doug</v>
      </c>
      <c r="R22" s="13"/>
    </row>
    <row r="23" spans="1:18" x14ac:dyDescent="0.25">
      <c r="A23" s="6">
        <v>10423</v>
      </c>
      <c r="B23" s="7">
        <v>40187</v>
      </c>
      <c r="C23" s="14" t="s">
        <v>64</v>
      </c>
      <c r="D23" s="14" t="s">
        <v>104</v>
      </c>
      <c r="E23" s="8" t="s">
        <v>65</v>
      </c>
      <c r="F23" s="6" t="s">
        <v>66</v>
      </c>
      <c r="G23" s="8" t="s">
        <v>42</v>
      </c>
      <c r="H23" s="9">
        <v>89.95</v>
      </c>
      <c r="I23" s="10">
        <v>5</v>
      </c>
      <c r="J23" s="9">
        <f>ROUND(H23*I23,2)</f>
        <v>449.75</v>
      </c>
      <c r="K23" s="9">
        <f>J23*0.06</f>
        <v>26.984999999999999</v>
      </c>
      <c r="L23" s="11">
        <f t="shared" si="2"/>
        <v>476.74</v>
      </c>
      <c r="M23" s="11">
        <v>40.479999999999997</v>
      </c>
      <c r="N23" s="11">
        <f t="shared" si="3"/>
        <v>409.27</v>
      </c>
      <c r="O23" s="12">
        <f t="shared" si="4"/>
        <v>0.90999444135630903</v>
      </c>
      <c r="P23" s="6" t="s">
        <v>21</v>
      </c>
      <c r="Q23" s="6" t="str">
        <f>VLOOKUP(C23,'[1]Customer List Query'!$A$2:$B$48,2,FALSE)</f>
        <v>Chris</v>
      </c>
      <c r="R23" s="13"/>
    </row>
    <row r="24" spans="1:18" x14ac:dyDescent="0.25">
      <c r="A24" s="6">
        <v>10424</v>
      </c>
      <c r="B24" s="7">
        <v>40187</v>
      </c>
      <c r="C24" t="s">
        <v>67</v>
      </c>
      <c r="D24" s="14" t="s">
        <v>104</v>
      </c>
      <c r="E24" s="6" t="s">
        <v>18</v>
      </c>
      <c r="F24" s="8" t="s">
        <v>68</v>
      </c>
      <c r="G24" s="6" t="s">
        <v>31</v>
      </c>
      <c r="H24" s="9">
        <v>99</v>
      </c>
      <c r="I24" s="10">
        <v>1</v>
      </c>
      <c r="J24" s="9">
        <f>ROUND(H24*I24,2)</f>
        <v>99</v>
      </c>
      <c r="K24" s="9">
        <f>J24*0.06</f>
        <v>5.9399999999999995</v>
      </c>
      <c r="L24" s="11">
        <f t="shared" si="2"/>
        <v>104.94</v>
      </c>
      <c r="M24" s="11">
        <v>578.16</v>
      </c>
      <c r="N24" s="11">
        <f t="shared" si="3"/>
        <v>-479.15999999999997</v>
      </c>
      <c r="O24" s="12">
        <f t="shared" si="4"/>
        <v>-4.84</v>
      </c>
      <c r="P24" s="6" t="s">
        <v>43</v>
      </c>
      <c r="Q24" s="6" t="str">
        <f>VLOOKUP(C24,'[1]Customer List Query'!$A$2:$B$48,2,FALSE)</f>
        <v>Scott</v>
      </c>
      <c r="R24" s="13"/>
    </row>
    <row r="25" spans="1:18" x14ac:dyDescent="0.25">
      <c r="A25" s="6">
        <v>10425</v>
      </c>
      <c r="B25" s="7">
        <v>40187</v>
      </c>
      <c r="C25" t="s">
        <v>69</v>
      </c>
      <c r="D25" s="14" t="s">
        <v>104</v>
      </c>
      <c r="E25" s="6" t="s">
        <v>18</v>
      </c>
      <c r="F25" s="6" t="s">
        <v>70</v>
      </c>
      <c r="G25" s="6" t="s">
        <v>31</v>
      </c>
      <c r="H25" s="9">
        <v>3.99</v>
      </c>
      <c r="I25" s="10">
        <v>3</v>
      </c>
      <c r="J25" s="9">
        <f>ROUND(H25*I25,2)</f>
        <v>11.97</v>
      </c>
      <c r="K25" s="9">
        <f>J25*0.06</f>
        <v>0.71820000000000006</v>
      </c>
      <c r="L25" s="11">
        <f t="shared" si="2"/>
        <v>12.69</v>
      </c>
      <c r="M25" s="11">
        <v>15.08</v>
      </c>
      <c r="N25" s="11">
        <f t="shared" si="3"/>
        <v>-3.1099999999999994</v>
      </c>
      <c r="O25" s="12">
        <f t="shared" si="4"/>
        <v>-0.25981620718462817</v>
      </c>
      <c r="P25" s="6" t="s">
        <v>43</v>
      </c>
      <c r="Q25" s="6" t="str">
        <f>VLOOKUP(C25,'[1]Customer List Query'!$A$2:$B$48,2,FALSE)</f>
        <v>Tammy</v>
      </c>
      <c r="R25" s="13"/>
    </row>
    <row r="26" spans="1:18" x14ac:dyDescent="0.25">
      <c r="A26" s="6">
        <v>10426</v>
      </c>
      <c r="B26" s="7">
        <v>40188</v>
      </c>
      <c r="C26" t="s">
        <v>71</v>
      </c>
      <c r="D26" s="14" t="s">
        <v>104</v>
      </c>
      <c r="E26" s="6" t="s">
        <v>18</v>
      </c>
      <c r="F26" s="6" t="s">
        <v>27</v>
      </c>
      <c r="G26" s="6" t="s">
        <v>28</v>
      </c>
      <c r="H26" s="9">
        <v>23.95</v>
      </c>
      <c r="I26" s="10">
        <v>9</v>
      </c>
      <c r="J26" s="9">
        <f>ROUND(H26*I26,2)</f>
        <v>215.55</v>
      </c>
      <c r="K26" s="9">
        <f>J26*0.06</f>
        <v>12.933</v>
      </c>
      <c r="L26" s="11">
        <f t="shared" si="2"/>
        <v>228.48</v>
      </c>
      <c r="M26" s="11">
        <v>21.08</v>
      </c>
      <c r="N26" s="11">
        <f t="shared" si="3"/>
        <v>194.47000000000003</v>
      </c>
      <c r="O26" s="12">
        <f t="shared" si="4"/>
        <v>0.90220366504291361</v>
      </c>
      <c r="P26" s="6" t="s">
        <v>21</v>
      </c>
      <c r="Q26" s="6" t="str">
        <f>VLOOKUP(C26,'[1]Customer List Query'!$A$2:$B$48,2,FALSE)</f>
        <v>Molly</v>
      </c>
      <c r="R26" s="13"/>
    </row>
    <row r="27" spans="1:18" x14ac:dyDescent="0.25">
      <c r="A27" s="6">
        <v>10427</v>
      </c>
      <c r="B27" s="7">
        <v>40188</v>
      </c>
      <c r="C27" t="s">
        <v>72</v>
      </c>
      <c r="D27" s="14" t="s">
        <v>107</v>
      </c>
      <c r="E27" s="6" t="s">
        <v>18</v>
      </c>
      <c r="F27" s="6" t="s">
        <v>48</v>
      </c>
      <c r="G27" s="6" t="s">
        <v>49</v>
      </c>
      <c r="H27" s="9">
        <v>302</v>
      </c>
      <c r="I27" s="10"/>
      <c r="J27" s="9">
        <f>H27</f>
        <v>302</v>
      </c>
      <c r="K27" s="9">
        <v>0</v>
      </c>
      <c r="L27" s="11">
        <f t="shared" si="2"/>
        <v>302</v>
      </c>
      <c r="M27" s="11">
        <v>87.58</v>
      </c>
      <c r="N27" s="11">
        <f t="shared" si="3"/>
        <v>214.42000000000002</v>
      </c>
      <c r="O27" s="12">
        <f t="shared" si="4"/>
        <v>0.71000000000000008</v>
      </c>
      <c r="P27" s="6" t="s">
        <v>21</v>
      </c>
      <c r="Q27" s="6" t="str">
        <f>VLOOKUP(C27,'[1]Customer List Query'!$A$2:$B$48,2,FALSE)</f>
        <v>Sabrina</v>
      </c>
      <c r="R27" s="13"/>
    </row>
    <row r="28" spans="1:18" x14ac:dyDescent="0.25">
      <c r="A28" s="6">
        <v>10428</v>
      </c>
      <c r="B28" s="7">
        <v>40188</v>
      </c>
      <c r="C28" s="14" t="s">
        <v>73</v>
      </c>
      <c r="D28" s="14" t="s">
        <v>104</v>
      </c>
      <c r="E28" s="6" t="s">
        <v>18</v>
      </c>
      <c r="F28" s="6" t="s">
        <v>41</v>
      </c>
      <c r="G28" s="8" t="s">
        <v>42</v>
      </c>
      <c r="H28" s="9">
        <v>229.49</v>
      </c>
      <c r="I28" s="10">
        <v>2</v>
      </c>
      <c r="J28" s="9">
        <f>ROUND(H28*I28,2)</f>
        <v>458.98</v>
      </c>
      <c r="K28" s="9">
        <f>J28*0.06</f>
        <v>27.538799999999998</v>
      </c>
      <c r="L28" s="11">
        <f t="shared" si="2"/>
        <v>486.52</v>
      </c>
      <c r="M28" s="11">
        <v>734.37</v>
      </c>
      <c r="N28" s="11">
        <f t="shared" si="3"/>
        <v>-275.39</v>
      </c>
      <c r="O28" s="12">
        <f t="shared" si="4"/>
        <v>-0.60000435748834369</v>
      </c>
      <c r="P28" s="6" t="s">
        <v>21</v>
      </c>
      <c r="Q28" s="6" t="str">
        <f>VLOOKUP(C28,'[1]Customer List Query'!$A$2:$B$48,2,FALSE)</f>
        <v>Kelly</v>
      </c>
      <c r="R28" s="13"/>
    </row>
    <row r="29" spans="1:18" x14ac:dyDescent="0.25">
      <c r="A29" s="6">
        <v>10429</v>
      </c>
      <c r="B29" s="7">
        <v>40188</v>
      </c>
      <c r="C29" s="14" t="s">
        <v>74</v>
      </c>
      <c r="D29" s="14" t="s">
        <v>106</v>
      </c>
      <c r="E29" s="6" t="s">
        <v>18</v>
      </c>
      <c r="F29" s="8" t="s">
        <v>39</v>
      </c>
      <c r="G29" s="6" t="s">
        <v>31</v>
      </c>
      <c r="H29" s="9">
        <v>217.02</v>
      </c>
      <c r="I29" s="10">
        <v>9</v>
      </c>
      <c r="J29" s="9">
        <f>ROUND(H29*I29,2)</f>
        <v>1953.18</v>
      </c>
      <c r="K29" s="9">
        <f>J29*0.06</f>
        <v>117.1908</v>
      </c>
      <c r="L29" s="11">
        <f t="shared" si="2"/>
        <v>2070.37</v>
      </c>
      <c r="M29" s="11">
        <v>325.52999999999997</v>
      </c>
      <c r="N29" s="11">
        <f t="shared" si="3"/>
        <v>1627.65</v>
      </c>
      <c r="O29" s="12">
        <f t="shared" si="4"/>
        <v>0.83333333333333337</v>
      </c>
      <c r="P29" s="6" t="s">
        <v>21</v>
      </c>
      <c r="Q29" s="6" t="str">
        <f>VLOOKUP(C29,'[1]Customer List Query'!$A$2:$B$48,2,FALSE)</f>
        <v>Steve</v>
      </c>
      <c r="R29" s="13"/>
    </row>
    <row r="30" spans="1:18" x14ac:dyDescent="0.25">
      <c r="A30" s="6">
        <v>10430</v>
      </c>
      <c r="B30" s="7">
        <v>40188</v>
      </c>
      <c r="C30" s="14" t="s">
        <v>75</v>
      </c>
      <c r="D30" s="14" t="s">
        <v>106</v>
      </c>
      <c r="E30" s="6" t="s">
        <v>18</v>
      </c>
      <c r="F30" s="6" t="s">
        <v>76</v>
      </c>
      <c r="G30" s="6" t="s">
        <v>49</v>
      </c>
      <c r="H30" s="9">
        <v>40</v>
      </c>
      <c r="I30" s="10"/>
      <c r="J30" s="9">
        <f>H30</f>
        <v>40</v>
      </c>
      <c r="K30" s="9">
        <v>0</v>
      </c>
      <c r="L30" s="11">
        <f t="shared" si="2"/>
        <v>40</v>
      </c>
      <c r="M30" s="11">
        <v>108</v>
      </c>
      <c r="N30" s="11">
        <f t="shared" si="3"/>
        <v>-68</v>
      </c>
      <c r="O30" s="12">
        <f t="shared" si="4"/>
        <v>-1.7</v>
      </c>
      <c r="P30" s="6" t="s">
        <v>21</v>
      </c>
      <c r="Q30" s="6" t="str">
        <f>VLOOKUP(C30,'[1]Customer List Query'!$A$2:$B$48,2,FALSE)</f>
        <v>Sandra</v>
      </c>
      <c r="R30" s="13"/>
    </row>
    <row r="31" spans="1:18" x14ac:dyDescent="0.25">
      <c r="A31" s="6">
        <v>10431</v>
      </c>
      <c r="B31" s="7">
        <v>40188</v>
      </c>
      <c r="C31" s="14" t="s">
        <v>77</v>
      </c>
      <c r="D31" s="14" t="s">
        <v>106</v>
      </c>
      <c r="E31" s="8" t="s">
        <v>26</v>
      </c>
      <c r="F31" s="8" t="s">
        <v>78</v>
      </c>
      <c r="G31" s="6" t="s">
        <v>20</v>
      </c>
      <c r="H31" s="9">
        <v>47.95</v>
      </c>
      <c r="I31" s="10">
        <v>3</v>
      </c>
      <c r="J31" s="9">
        <f>ROUND(H31*I31,2)</f>
        <v>143.85</v>
      </c>
      <c r="K31" s="9">
        <f>J31*0.06</f>
        <v>8.6310000000000002</v>
      </c>
      <c r="L31" s="11">
        <f t="shared" si="2"/>
        <v>152.47999999999999</v>
      </c>
      <c r="M31" s="11">
        <v>163.99</v>
      </c>
      <c r="N31" s="11">
        <f t="shared" si="3"/>
        <v>-20.140000000000015</v>
      </c>
      <c r="O31" s="12">
        <f t="shared" si="4"/>
        <v>-0.14000695168578392</v>
      </c>
      <c r="P31" s="6" t="s">
        <v>21</v>
      </c>
      <c r="Q31" s="6" t="str">
        <f>VLOOKUP(C31,'[1]Customer List Query'!$A$2:$B$48,2,FALSE)</f>
        <v>Bobby</v>
      </c>
      <c r="R31" s="13"/>
    </row>
    <row r="32" spans="1:18" x14ac:dyDescent="0.25">
      <c r="A32" s="6">
        <v>10432</v>
      </c>
      <c r="B32" s="7">
        <v>40189</v>
      </c>
      <c r="C32" t="s">
        <v>79</v>
      </c>
      <c r="D32" s="14" t="s">
        <v>106</v>
      </c>
      <c r="E32" s="6" t="s">
        <v>18</v>
      </c>
      <c r="F32" s="6" t="s">
        <v>48</v>
      </c>
      <c r="G32" s="6" t="s">
        <v>49</v>
      </c>
      <c r="H32" s="9">
        <v>159</v>
      </c>
      <c r="I32" s="10"/>
      <c r="J32" s="9">
        <f>H32</f>
        <v>159</v>
      </c>
      <c r="K32" s="9">
        <v>0</v>
      </c>
      <c r="L32" s="11">
        <f t="shared" si="2"/>
        <v>159</v>
      </c>
      <c r="M32" s="11">
        <v>143.1</v>
      </c>
      <c r="N32" s="11">
        <f t="shared" si="3"/>
        <v>15.900000000000006</v>
      </c>
      <c r="O32" s="12">
        <f t="shared" si="4"/>
        <v>0.10000000000000003</v>
      </c>
      <c r="P32" s="6" t="s">
        <v>21</v>
      </c>
      <c r="Q32" s="6" t="str">
        <f>VLOOKUP(C32,'[1]Customer List Query'!$A$2:$B$48,2,FALSE)</f>
        <v>Doug</v>
      </c>
      <c r="R32" s="13"/>
    </row>
    <row r="33" spans="1:18" x14ac:dyDescent="0.25">
      <c r="A33" s="6">
        <v>10433</v>
      </c>
      <c r="B33" s="7">
        <v>40189</v>
      </c>
      <c r="C33" t="s">
        <v>80</v>
      </c>
      <c r="D33" s="14" t="s">
        <v>106</v>
      </c>
      <c r="E33" s="8" t="s">
        <v>26</v>
      </c>
      <c r="F33" s="6" t="s">
        <v>81</v>
      </c>
      <c r="G33" s="6" t="s">
        <v>20</v>
      </c>
      <c r="H33" s="9">
        <v>52</v>
      </c>
      <c r="I33" s="10">
        <v>1</v>
      </c>
      <c r="J33" s="9">
        <f t="shared" ref="J33:J41" si="7">ROUND(H33*I33,2)</f>
        <v>52</v>
      </c>
      <c r="K33" s="9">
        <f t="shared" ref="K33:K41" si="8">J33*0.06</f>
        <v>3.12</v>
      </c>
      <c r="L33" s="11">
        <f t="shared" si="2"/>
        <v>55.12</v>
      </c>
      <c r="M33" s="11">
        <v>54.08</v>
      </c>
      <c r="N33" s="11">
        <f t="shared" si="3"/>
        <v>-2.0799999999999983</v>
      </c>
      <c r="O33" s="12">
        <f t="shared" si="4"/>
        <v>-3.9999999999999966E-2</v>
      </c>
      <c r="P33" s="6" t="s">
        <v>21</v>
      </c>
      <c r="Q33" s="6" t="str">
        <f>VLOOKUP(C33,'[1]Customer List Query'!$A$2:$B$48,2,FALSE)</f>
        <v>Chris</v>
      </c>
      <c r="R33" s="13"/>
    </row>
    <row r="34" spans="1:18" x14ac:dyDescent="0.25">
      <c r="A34" s="6">
        <v>10434</v>
      </c>
      <c r="B34" s="7">
        <v>40189</v>
      </c>
      <c r="C34" t="s">
        <v>82</v>
      </c>
      <c r="D34" s="14" t="s">
        <v>109</v>
      </c>
      <c r="E34" s="6" t="s">
        <v>18</v>
      </c>
      <c r="F34" s="8" t="s">
        <v>46</v>
      </c>
      <c r="G34" s="6" t="s">
        <v>31</v>
      </c>
      <c r="H34" s="9">
        <v>11.95</v>
      </c>
      <c r="I34" s="10">
        <v>7</v>
      </c>
      <c r="J34" s="9">
        <f t="shared" si="7"/>
        <v>83.65</v>
      </c>
      <c r="K34" s="9">
        <f t="shared" si="8"/>
        <v>5.0190000000000001</v>
      </c>
      <c r="L34" s="11">
        <f t="shared" si="2"/>
        <v>88.67</v>
      </c>
      <c r="M34" s="11">
        <v>12.55</v>
      </c>
      <c r="N34" s="11">
        <f t="shared" si="3"/>
        <v>71.100000000000009</v>
      </c>
      <c r="O34" s="12">
        <f t="shared" si="4"/>
        <v>0.84997011356843999</v>
      </c>
      <c r="P34" s="6" t="s">
        <v>21</v>
      </c>
      <c r="Q34" s="6" t="str">
        <f>VLOOKUP(C34,'[1]Customer List Query'!$A$2:$B$48,2,FALSE)</f>
        <v>Scott</v>
      </c>
      <c r="R34" s="13"/>
    </row>
    <row r="35" spans="1:18" x14ac:dyDescent="0.25">
      <c r="A35" s="6">
        <v>10435</v>
      </c>
      <c r="B35" s="7">
        <v>40189</v>
      </c>
      <c r="C35" s="14" t="s">
        <v>83</v>
      </c>
      <c r="D35" s="14" t="s">
        <v>109</v>
      </c>
      <c r="E35" s="6" t="s">
        <v>18</v>
      </c>
      <c r="F35" s="6" t="s">
        <v>30</v>
      </c>
      <c r="G35" s="6" t="s">
        <v>31</v>
      </c>
      <c r="H35" s="9">
        <v>40</v>
      </c>
      <c r="I35" s="10">
        <v>3</v>
      </c>
      <c r="J35" s="9">
        <f t="shared" si="7"/>
        <v>120</v>
      </c>
      <c r="K35" s="9">
        <f t="shared" si="8"/>
        <v>7.1999999999999993</v>
      </c>
      <c r="L35" s="11">
        <f t="shared" si="2"/>
        <v>127.2</v>
      </c>
      <c r="M35" s="11">
        <v>177.78</v>
      </c>
      <c r="N35" s="11">
        <f t="shared" si="3"/>
        <v>-57.78</v>
      </c>
      <c r="O35" s="12">
        <f t="shared" si="4"/>
        <v>-0.48149999999999998</v>
      </c>
      <c r="P35" s="6" t="s">
        <v>24</v>
      </c>
      <c r="Q35" s="6" t="str">
        <f>VLOOKUP(C35,'[1]Customer List Query'!$A$2:$B$48,2,FALSE)</f>
        <v>Tammy</v>
      </c>
      <c r="R35" s="13"/>
    </row>
    <row r="36" spans="1:18" x14ac:dyDescent="0.25">
      <c r="A36" s="6">
        <v>10436</v>
      </c>
      <c r="B36" s="7">
        <v>40189</v>
      </c>
      <c r="C36" s="14" t="s">
        <v>84</v>
      </c>
      <c r="D36" s="14" t="s">
        <v>104</v>
      </c>
      <c r="E36" s="8" t="s">
        <v>65</v>
      </c>
      <c r="F36" s="6" t="s">
        <v>55</v>
      </c>
      <c r="G36" s="6" t="s">
        <v>28</v>
      </c>
      <c r="H36" s="9">
        <v>299</v>
      </c>
      <c r="I36" s="10">
        <v>6</v>
      </c>
      <c r="J36" s="9">
        <f t="shared" si="7"/>
        <v>1794</v>
      </c>
      <c r="K36" s="9">
        <f t="shared" si="8"/>
        <v>107.64</v>
      </c>
      <c r="L36" s="11">
        <f t="shared" si="2"/>
        <v>1901.64</v>
      </c>
      <c r="M36" s="11">
        <v>858.13</v>
      </c>
      <c r="N36" s="11">
        <f t="shared" si="3"/>
        <v>935.87</v>
      </c>
      <c r="O36" s="12">
        <f t="shared" si="4"/>
        <v>0.52166666666666672</v>
      </c>
      <c r="P36" s="6" t="s">
        <v>21</v>
      </c>
      <c r="Q36" s="6" t="str">
        <f>VLOOKUP(C36,'[1]Customer List Query'!$A$2:$B$48,2,FALSE)</f>
        <v>Molly</v>
      </c>
      <c r="R36" s="13"/>
    </row>
    <row r="37" spans="1:18" x14ac:dyDescent="0.25">
      <c r="A37" s="6">
        <v>10437</v>
      </c>
      <c r="B37" s="7">
        <v>40189</v>
      </c>
      <c r="C37" t="s">
        <v>85</v>
      </c>
      <c r="D37" s="14" t="s">
        <v>108</v>
      </c>
      <c r="E37" s="8" t="s">
        <v>26</v>
      </c>
      <c r="F37" s="6" t="s">
        <v>23</v>
      </c>
      <c r="G37" s="6" t="s">
        <v>20</v>
      </c>
      <c r="H37" s="9">
        <v>23.95</v>
      </c>
      <c r="I37" s="10">
        <v>2</v>
      </c>
      <c r="J37" s="9">
        <f t="shared" si="7"/>
        <v>47.9</v>
      </c>
      <c r="K37" s="9">
        <f t="shared" si="8"/>
        <v>2.8739999999999997</v>
      </c>
      <c r="L37" s="11">
        <f t="shared" si="2"/>
        <v>50.77</v>
      </c>
      <c r="M37" s="11">
        <v>51.73</v>
      </c>
      <c r="N37" s="11">
        <f t="shared" si="3"/>
        <v>-3.8299999999999983</v>
      </c>
      <c r="O37" s="12">
        <f t="shared" si="4"/>
        <v>-7.9958246346555295E-2</v>
      </c>
      <c r="P37" s="6" t="s">
        <v>21</v>
      </c>
      <c r="Q37" s="6" t="str">
        <f>VLOOKUP(C37,'[1]Customer List Query'!$A$2:$B$48,2,FALSE)</f>
        <v>Sabrina</v>
      </c>
      <c r="R37" s="13"/>
    </row>
    <row r="38" spans="1:18" x14ac:dyDescent="0.25">
      <c r="A38" s="6">
        <v>10438</v>
      </c>
      <c r="B38" s="7">
        <v>40189</v>
      </c>
      <c r="C38" s="14" t="s">
        <v>86</v>
      </c>
      <c r="D38" s="14" t="s">
        <v>108</v>
      </c>
      <c r="E38" s="8" t="s">
        <v>26</v>
      </c>
      <c r="F38" s="6" t="s">
        <v>27</v>
      </c>
      <c r="G38" s="6" t="s">
        <v>28</v>
      </c>
      <c r="H38" s="9">
        <v>23.95</v>
      </c>
      <c r="I38" s="10">
        <v>1</v>
      </c>
      <c r="J38" s="9">
        <f t="shared" si="7"/>
        <v>23.95</v>
      </c>
      <c r="K38" s="9">
        <f t="shared" si="8"/>
        <v>1.4369999999999998</v>
      </c>
      <c r="L38" s="11">
        <f t="shared" si="2"/>
        <v>25.39</v>
      </c>
      <c r="M38" s="11">
        <v>41.67</v>
      </c>
      <c r="N38" s="11">
        <f t="shared" si="3"/>
        <v>-17.720000000000002</v>
      </c>
      <c r="O38" s="12">
        <f t="shared" si="4"/>
        <v>-0.73987473903966605</v>
      </c>
      <c r="P38" s="6" t="s">
        <v>21</v>
      </c>
      <c r="Q38" s="6" t="str">
        <f>VLOOKUP(C38,'[1]Customer List Query'!$A$2:$B$48,2,FALSE)</f>
        <v>Kelly</v>
      </c>
      <c r="R38" s="13"/>
    </row>
    <row r="39" spans="1:18" x14ac:dyDescent="0.25">
      <c r="A39" s="6">
        <v>10439</v>
      </c>
      <c r="B39" s="7">
        <v>40189</v>
      </c>
      <c r="C39" t="s">
        <v>87</v>
      </c>
      <c r="D39" s="14" t="s">
        <v>104</v>
      </c>
      <c r="E39" s="6" t="s">
        <v>18</v>
      </c>
      <c r="F39" s="6" t="s">
        <v>88</v>
      </c>
      <c r="G39" s="8" t="s">
        <v>42</v>
      </c>
      <c r="H39" s="9">
        <v>39.950000000000003</v>
      </c>
      <c r="I39" s="10">
        <v>5</v>
      </c>
      <c r="J39" s="9">
        <f t="shared" si="7"/>
        <v>199.75</v>
      </c>
      <c r="K39" s="9">
        <f t="shared" si="8"/>
        <v>11.984999999999999</v>
      </c>
      <c r="L39" s="11">
        <f t="shared" si="2"/>
        <v>211.74</v>
      </c>
      <c r="M39" s="11">
        <v>119.85</v>
      </c>
      <c r="N39" s="11">
        <f t="shared" si="3"/>
        <v>79.900000000000006</v>
      </c>
      <c r="O39" s="12">
        <f t="shared" si="4"/>
        <v>0.4</v>
      </c>
      <c r="P39" s="6" t="s">
        <v>43</v>
      </c>
      <c r="Q39" s="6" t="str">
        <f>VLOOKUP(C39,'[1]Customer List Query'!$A$2:$B$48,2,FALSE)</f>
        <v>Steve</v>
      </c>
      <c r="R39" s="13"/>
    </row>
    <row r="40" spans="1:18" x14ac:dyDescent="0.25">
      <c r="A40" s="6">
        <v>10440</v>
      </c>
      <c r="B40" s="7">
        <v>40190</v>
      </c>
      <c r="C40" t="s">
        <v>89</v>
      </c>
      <c r="D40" s="14" t="s">
        <v>104</v>
      </c>
      <c r="E40" s="6" t="s">
        <v>18</v>
      </c>
      <c r="F40" s="6" t="s">
        <v>27</v>
      </c>
      <c r="G40" s="6" t="s">
        <v>28</v>
      </c>
      <c r="H40" s="9">
        <v>47.95</v>
      </c>
      <c r="I40" s="10">
        <v>5</v>
      </c>
      <c r="J40" s="9">
        <f t="shared" si="7"/>
        <v>239.75</v>
      </c>
      <c r="K40" s="9">
        <f t="shared" si="8"/>
        <v>14.385</v>
      </c>
      <c r="L40" s="11">
        <f t="shared" si="2"/>
        <v>254.14</v>
      </c>
      <c r="M40" s="11">
        <v>119.88</v>
      </c>
      <c r="N40" s="11">
        <f t="shared" si="3"/>
        <v>119.87</v>
      </c>
      <c r="O40" s="12">
        <f t="shared" si="4"/>
        <v>0.49997914494264861</v>
      </c>
      <c r="P40" s="6" t="s">
        <v>21</v>
      </c>
      <c r="Q40" s="6" t="str">
        <f>VLOOKUP(C40,'[1]Customer List Query'!$A$2:$B$48,2,FALSE)</f>
        <v>Sandra</v>
      </c>
      <c r="R40" s="13"/>
    </row>
    <row r="41" spans="1:18" x14ac:dyDescent="0.25">
      <c r="A41" s="6">
        <v>10441</v>
      </c>
      <c r="B41" s="7">
        <v>40190</v>
      </c>
      <c r="C41" t="s">
        <v>90</v>
      </c>
      <c r="D41" s="14" t="s">
        <v>104</v>
      </c>
      <c r="E41" s="6" t="s">
        <v>18</v>
      </c>
      <c r="F41" s="6" t="s">
        <v>51</v>
      </c>
      <c r="G41" s="6" t="s">
        <v>31</v>
      </c>
      <c r="H41" s="9">
        <v>629.5</v>
      </c>
      <c r="I41" s="10">
        <v>5</v>
      </c>
      <c r="J41" s="9">
        <f t="shared" si="7"/>
        <v>3147.5</v>
      </c>
      <c r="K41" s="9">
        <f t="shared" si="8"/>
        <v>188.85</v>
      </c>
      <c r="L41" s="11">
        <f t="shared" si="2"/>
        <v>3336.35</v>
      </c>
      <c r="M41" s="11">
        <v>264.39</v>
      </c>
      <c r="N41" s="11">
        <f t="shared" si="3"/>
        <v>2883.11</v>
      </c>
      <c r="O41" s="12">
        <f t="shared" si="4"/>
        <v>0.91600000000000004</v>
      </c>
      <c r="P41" s="6" t="s">
        <v>21</v>
      </c>
      <c r="Q41" s="6" t="str">
        <f>VLOOKUP(C41,'[1]Customer List Query'!$A$2:$B$48,2,FALSE)</f>
        <v>Bobby</v>
      </c>
      <c r="R41" s="13"/>
    </row>
    <row r="42" spans="1:18" x14ac:dyDescent="0.25">
      <c r="A42" s="6">
        <v>10442</v>
      </c>
      <c r="B42" s="7">
        <v>40190</v>
      </c>
      <c r="C42" t="s">
        <v>91</v>
      </c>
      <c r="D42" s="14" t="s">
        <v>106</v>
      </c>
      <c r="E42" s="6" t="s">
        <v>18</v>
      </c>
      <c r="F42" s="6" t="s">
        <v>92</v>
      </c>
      <c r="G42" s="6" t="s">
        <v>49</v>
      </c>
      <c r="H42" s="9">
        <v>60</v>
      </c>
      <c r="I42" s="10"/>
      <c r="J42" s="9">
        <f>H42</f>
        <v>60</v>
      </c>
      <c r="K42" s="9">
        <v>0</v>
      </c>
      <c r="L42" s="11">
        <f t="shared" si="2"/>
        <v>60</v>
      </c>
      <c r="M42" s="11">
        <v>198</v>
      </c>
      <c r="N42" s="11">
        <f t="shared" si="3"/>
        <v>-138</v>
      </c>
      <c r="O42" s="12">
        <f t="shared" si="4"/>
        <v>-2.2999999999999998</v>
      </c>
      <c r="P42" s="6" t="s">
        <v>21</v>
      </c>
      <c r="Q42" s="6" t="str">
        <f>VLOOKUP(C42,'[1]Customer List Query'!$A$2:$B$48,2,FALSE)</f>
        <v>Doug</v>
      </c>
      <c r="R42" s="13"/>
    </row>
    <row r="43" spans="1:18" x14ac:dyDescent="0.25">
      <c r="A43" s="6">
        <v>10443</v>
      </c>
      <c r="B43" s="7">
        <v>40190</v>
      </c>
      <c r="C43" t="s">
        <v>93</v>
      </c>
      <c r="D43" s="14" t="s">
        <v>109</v>
      </c>
      <c r="E43" s="6" t="s">
        <v>18</v>
      </c>
      <c r="F43" s="6" t="s">
        <v>92</v>
      </c>
      <c r="G43" s="6" t="s">
        <v>49</v>
      </c>
      <c r="H43" s="9">
        <v>60</v>
      </c>
      <c r="I43" s="10"/>
      <c r="J43" s="9">
        <f>H43</f>
        <v>60</v>
      </c>
      <c r="K43" s="9">
        <v>0</v>
      </c>
      <c r="L43" s="11">
        <f t="shared" si="2"/>
        <v>60</v>
      </c>
      <c r="M43" s="11">
        <v>168</v>
      </c>
      <c r="N43" s="11">
        <f t="shared" si="3"/>
        <v>-108</v>
      </c>
      <c r="O43" s="12">
        <f t="shared" si="4"/>
        <v>-1.8</v>
      </c>
      <c r="P43" s="6" t="s">
        <v>21</v>
      </c>
      <c r="Q43" s="6" t="str">
        <f>VLOOKUP(C43,'[1]Customer List Query'!$A$2:$B$48,2,FALSE)</f>
        <v>Chris</v>
      </c>
      <c r="R43" s="13"/>
    </row>
    <row r="44" spans="1:18" x14ac:dyDescent="0.25">
      <c r="A44" s="6">
        <v>10444</v>
      </c>
      <c r="B44" s="7">
        <v>40194</v>
      </c>
      <c r="C44" t="s">
        <v>94</v>
      </c>
      <c r="D44" s="14" t="s">
        <v>104</v>
      </c>
      <c r="E44" s="6" t="s">
        <v>18</v>
      </c>
      <c r="F44" s="8" t="s">
        <v>78</v>
      </c>
      <c r="G44" s="6" t="s">
        <v>20</v>
      </c>
      <c r="H44" s="9">
        <v>47.95</v>
      </c>
      <c r="I44" s="10">
        <v>4</v>
      </c>
      <c r="J44" s="9">
        <f t="shared" ref="J44:J73" si="9">ROUND(H44*I44,2)</f>
        <v>191.8</v>
      </c>
      <c r="K44" s="9">
        <f t="shared" ref="K44:K89" si="10">J44*0.06</f>
        <v>11.508000000000001</v>
      </c>
      <c r="L44" s="11">
        <f t="shared" si="2"/>
        <v>203.31</v>
      </c>
      <c r="M44" s="11">
        <v>80.56</v>
      </c>
      <c r="N44" s="11">
        <f t="shared" si="3"/>
        <v>111.24000000000001</v>
      </c>
      <c r="O44" s="12">
        <f t="shared" si="4"/>
        <v>0.57997914494264857</v>
      </c>
      <c r="P44" s="6" t="s">
        <v>21</v>
      </c>
      <c r="Q44" s="6" t="str">
        <f>VLOOKUP(C44,'[1]Customer List Query'!$A$2:$B$48,2,FALSE)</f>
        <v>Scott</v>
      </c>
      <c r="R44" s="13"/>
    </row>
    <row r="45" spans="1:18" x14ac:dyDescent="0.25">
      <c r="A45" s="6">
        <v>10445</v>
      </c>
      <c r="B45" s="7">
        <v>40194</v>
      </c>
      <c r="C45" s="6" t="s">
        <v>95</v>
      </c>
      <c r="D45" s="14" t="s">
        <v>104</v>
      </c>
      <c r="E45" s="8" t="s">
        <v>65</v>
      </c>
      <c r="F45" s="6" t="s">
        <v>55</v>
      </c>
      <c r="G45" s="6" t="s">
        <v>28</v>
      </c>
      <c r="H45" s="9">
        <v>2400</v>
      </c>
      <c r="I45" s="10">
        <v>3</v>
      </c>
      <c r="J45" s="9">
        <f t="shared" si="9"/>
        <v>7200</v>
      </c>
      <c r="K45" s="9">
        <f t="shared" si="10"/>
        <v>432</v>
      </c>
      <c r="L45" s="11">
        <f t="shared" si="2"/>
        <v>7632</v>
      </c>
      <c r="M45" s="11">
        <v>3960</v>
      </c>
      <c r="N45" s="11">
        <f t="shared" si="3"/>
        <v>3240</v>
      </c>
      <c r="O45" s="12">
        <f t="shared" si="4"/>
        <v>0.45</v>
      </c>
      <c r="P45" s="6" t="s">
        <v>21</v>
      </c>
      <c r="Q45" s="6" t="str">
        <f>VLOOKUP(C45,'[1]Customer List Query'!$A$2:$B$48,2,FALSE)</f>
        <v>Tammy</v>
      </c>
      <c r="R45" s="13"/>
    </row>
    <row r="46" spans="1:18" x14ac:dyDescent="0.25">
      <c r="A46" s="6">
        <v>10446</v>
      </c>
      <c r="B46" s="7">
        <v>40194</v>
      </c>
      <c r="C46" s="6" t="s">
        <v>96</v>
      </c>
      <c r="D46" s="14" t="s">
        <v>104</v>
      </c>
      <c r="E46" s="8" t="s">
        <v>65</v>
      </c>
      <c r="F46" s="8" t="s">
        <v>68</v>
      </c>
      <c r="G46" s="6" t="s">
        <v>31</v>
      </c>
      <c r="H46" s="9">
        <v>108.09</v>
      </c>
      <c r="I46" s="10">
        <v>10</v>
      </c>
      <c r="J46" s="9">
        <f t="shared" si="9"/>
        <v>1080.9000000000001</v>
      </c>
      <c r="K46" s="9">
        <f t="shared" si="10"/>
        <v>64.853999999999999</v>
      </c>
      <c r="L46" s="11">
        <f t="shared" si="2"/>
        <v>1145.75</v>
      </c>
      <c r="M46" s="11">
        <v>328.59</v>
      </c>
      <c r="N46" s="11">
        <f t="shared" si="3"/>
        <v>752.31000000000017</v>
      </c>
      <c r="O46" s="12">
        <f t="shared" si="4"/>
        <v>0.69600333055786856</v>
      </c>
      <c r="P46" s="6" t="s">
        <v>21</v>
      </c>
      <c r="Q46" s="6" t="str">
        <f>VLOOKUP(C46,'[1]Customer List Query'!$A$2:$B$48,2,FALSE)</f>
        <v>Molly</v>
      </c>
      <c r="R46" s="13"/>
    </row>
    <row r="47" spans="1:18" x14ac:dyDescent="0.25">
      <c r="A47" s="6">
        <v>10447</v>
      </c>
      <c r="B47" s="7">
        <v>40195</v>
      </c>
      <c r="C47" t="s">
        <v>85</v>
      </c>
      <c r="D47" s="14" t="s">
        <v>108</v>
      </c>
      <c r="E47" s="8" t="s">
        <v>26</v>
      </c>
      <c r="F47" s="6" t="s">
        <v>81</v>
      </c>
      <c r="G47" s="6" t="s">
        <v>20</v>
      </c>
      <c r="H47" s="9">
        <v>102</v>
      </c>
      <c r="I47" s="10">
        <v>3</v>
      </c>
      <c r="J47" s="9">
        <f t="shared" si="9"/>
        <v>306</v>
      </c>
      <c r="K47" s="9">
        <f t="shared" si="10"/>
        <v>18.36</v>
      </c>
      <c r="L47" s="11">
        <f t="shared" si="2"/>
        <v>324.36</v>
      </c>
      <c r="M47" s="11">
        <v>321.3</v>
      </c>
      <c r="N47" s="11">
        <f t="shared" si="3"/>
        <v>-15.300000000000011</v>
      </c>
      <c r="O47" s="12">
        <f t="shared" si="4"/>
        <v>-5.0000000000000037E-2</v>
      </c>
      <c r="P47" s="6" t="s">
        <v>21</v>
      </c>
      <c r="Q47" s="6" t="str">
        <f>VLOOKUP(C47,'[1]Customer List Query'!$A$2:$B$48,2,FALSE)</f>
        <v>Sabrina</v>
      </c>
      <c r="R47" s="13"/>
    </row>
    <row r="48" spans="1:18" x14ac:dyDescent="0.25">
      <c r="A48" s="6">
        <v>10448</v>
      </c>
      <c r="B48" s="7">
        <v>40195</v>
      </c>
      <c r="C48" t="s">
        <v>71</v>
      </c>
      <c r="D48" s="14" t="s">
        <v>104</v>
      </c>
      <c r="E48" s="6" t="s">
        <v>18</v>
      </c>
      <c r="F48" s="8" t="s">
        <v>35</v>
      </c>
      <c r="G48" s="6" t="s">
        <v>31</v>
      </c>
      <c r="H48" s="9">
        <v>1129.95</v>
      </c>
      <c r="I48" s="10">
        <v>7</v>
      </c>
      <c r="J48" s="9">
        <f t="shared" si="9"/>
        <v>7909.65</v>
      </c>
      <c r="K48" s="9">
        <f t="shared" si="10"/>
        <v>474.57899999999995</v>
      </c>
      <c r="L48" s="11">
        <f t="shared" si="2"/>
        <v>8384.23</v>
      </c>
      <c r="M48" s="11">
        <v>4858.79</v>
      </c>
      <c r="N48" s="11">
        <f t="shared" si="3"/>
        <v>3050.8599999999997</v>
      </c>
      <c r="O48" s="12">
        <f t="shared" si="4"/>
        <v>0.38571365357506338</v>
      </c>
      <c r="P48" s="6" t="s">
        <v>21</v>
      </c>
      <c r="Q48" s="6" t="str">
        <f>VLOOKUP(C48,'[1]Customer List Query'!$A$2:$B$48,2,FALSE)</f>
        <v>Molly</v>
      </c>
      <c r="R48" s="13"/>
    </row>
    <row r="49" spans="1:18" x14ac:dyDescent="0.25">
      <c r="A49" s="6">
        <v>10449</v>
      </c>
      <c r="B49" s="7">
        <v>40195</v>
      </c>
      <c r="C49" s="6" t="s">
        <v>95</v>
      </c>
      <c r="D49" s="14" t="s">
        <v>104</v>
      </c>
      <c r="E49" s="8" t="s">
        <v>65</v>
      </c>
      <c r="F49" s="6" t="s">
        <v>41</v>
      </c>
      <c r="G49" s="8" t="s">
        <v>42</v>
      </c>
      <c r="H49" s="9">
        <v>100</v>
      </c>
      <c r="I49" s="10">
        <v>10</v>
      </c>
      <c r="J49" s="9">
        <f t="shared" si="9"/>
        <v>1000</v>
      </c>
      <c r="K49" s="9">
        <f t="shared" si="10"/>
        <v>60</v>
      </c>
      <c r="L49" s="11">
        <f t="shared" si="2"/>
        <v>1060</v>
      </c>
      <c r="M49" s="11">
        <v>222.22</v>
      </c>
      <c r="N49" s="11">
        <f t="shared" si="3"/>
        <v>777.78</v>
      </c>
      <c r="O49" s="12">
        <f t="shared" si="4"/>
        <v>0.77778000000000003</v>
      </c>
      <c r="P49" s="6" t="s">
        <v>24</v>
      </c>
      <c r="Q49" s="6" t="str">
        <f>VLOOKUP(C49,'[1]Customer List Query'!$A$2:$B$48,2,FALSE)</f>
        <v>Tammy</v>
      </c>
      <c r="R49" s="13"/>
    </row>
    <row r="50" spans="1:18" x14ac:dyDescent="0.25">
      <c r="A50" s="6">
        <v>10450</v>
      </c>
      <c r="B50" s="7">
        <v>40195</v>
      </c>
      <c r="C50" s="14" t="s">
        <v>83</v>
      </c>
      <c r="D50" s="14" t="s">
        <v>109</v>
      </c>
      <c r="E50" s="6" t="s">
        <v>18</v>
      </c>
      <c r="F50" s="6" t="s">
        <v>41</v>
      </c>
      <c r="G50" s="8" t="s">
        <v>42</v>
      </c>
      <c r="H50" s="9">
        <v>478.22</v>
      </c>
      <c r="I50" s="10">
        <v>5</v>
      </c>
      <c r="J50" s="9">
        <f t="shared" si="9"/>
        <v>2391.1</v>
      </c>
      <c r="K50" s="9">
        <f t="shared" si="10"/>
        <v>143.46599999999998</v>
      </c>
      <c r="L50" s="11">
        <f t="shared" si="2"/>
        <v>2534.5700000000002</v>
      </c>
      <c r="M50" s="11">
        <v>286.93</v>
      </c>
      <c r="N50" s="11">
        <f t="shared" si="3"/>
        <v>2104.17</v>
      </c>
      <c r="O50" s="12">
        <f t="shared" si="4"/>
        <v>0.88000083643511362</v>
      </c>
      <c r="P50" s="6" t="s">
        <v>21</v>
      </c>
      <c r="Q50" s="6" t="str">
        <f>VLOOKUP(C50,'[1]Customer List Query'!$A$2:$B$48,2,FALSE)</f>
        <v>Tammy</v>
      </c>
      <c r="R50" s="13"/>
    </row>
    <row r="51" spans="1:18" x14ac:dyDescent="0.25">
      <c r="A51" s="6">
        <v>10451</v>
      </c>
      <c r="B51" s="7">
        <v>40195</v>
      </c>
      <c r="C51" t="s">
        <v>89</v>
      </c>
      <c r="D51" s="14" t="s">
        <v>104</v>
      </c>
      <c r="E51" s="6" t="s">
        <v>18</v>
      </c>
      <c r="F51" s="6" t="s">
        <v>27</v>
      </c>
      <c r="G51" s="6" t="s">
        <v>28</v>
      </c>
      <c r="H51" s="9">
        <v>14.95</v>
      </c>
      <c r="I51" s="10">
        <v>7</v>
      </c>
      <c r="J51" s="9">
        <f t="shared" si="9"/>
        <v>104.65</v>
      </c>
      <c r="K51" s="9">
        <f t="shared" si="10"/>
        <v>6.2789999999999999</v>
      </c>
      <c r="L51" s="11">
        <f t="shared" si="2"/>
        <v>110.93</v>
      </c>
      <c r="M51" s="11">
        <v>88.5</v>
      </c>
      <c r="N51" s="11">
        <f t="shared" si="3"/>
        <v>16.150000000000006</v>
      </c>
      <c r="O51" s="12">
        <f t="shared" si="4"/>
        <v>0.15432393693263263</v>
      </c>
      <c r="P51" s="6" t="s">
        <v>43</v>
      </c>
      <c r="Q51" s="6" t="str">
        <f>VLOOKUP(C51,'[1]Customer List Query'!$A$2:$B$48,2,FALSE)</f>
        <v>Sandra</v>
      </c>
      <c r="R51" s="13"/>
    </row>
    <row r="52" spans="1:18" x14ac:dyDescent="0.25">
      <c r="A52" s="6">
        <v>10452</v>
      </c>
      <c r="B52" s="7">
        <v>40195</v>
      </c>
      <c r="C52" t="s">
        <v>69</v>
      </c>
      <c r="D52" s="14" t="s">
        <v>104</v>
      </c>
      <c r="E52" s="6" t="s">
        <v>18</v>
      </c>
      <c r="F52" s="6" t="s">
        <v>81</v>
      </c>
      <c r="G52" s="6" t="s">
        <v>20</v>
      </c>
      <c r="H52" s="9">
        <v>102</v>
      </c>
      <c r="I52" s="10">
        <v>2</v>
      </c>
      <c r="J52" s="9">
        <f t="shared" si="9"/>
        <v>204</v>
      </c>
      <c r="K52" s="9">
        <f t="shared" si="10"/>
        <v>12.24</v>
      </c>
      <c r="L52" s="11">
        <f t="shared" si="2"/>
        <v>216.24</v>
      </c>
      <c r="M52" s="11">
        <v>266.22000000000003</v>
      </c>
      <c r="N52" s="11">
        <f t="shared" si="3"/>
        <v>-62.220000000000027</v>
      </c>
      <c r="O52" s="12">
        <f t="shared" si="4"/>
        <v>-0.30500000000000016</v>
      </c>
      <c r="P52" s="6" t="s">
        <v>21</v>
      </c>
      <c r="Q52" s="6" t="str">
        <f>VLOOKUP(C52,'[1]Customer List Query'!$A$2:$B$48,2,FALSE)</f>
        <v>Tammy</v>
      </c>
      <c r="R52" s="13"/>
    </row>
    <row r="53" spans="1:18" x14ac:dyDescent="0.25">
      <c r="A53" s="6">
        <v>10453</v>
      </c>
      <c r="B53" s="7">
        <v>40196</v>
      </c>
      <c r="C53" s="14" t="s">
        <v>73</v>
      </c>
      <c r="D53" s="14" t="s">
        <v>104</v>
      </c>
      <c r="E53" s="6" t="s">
        <v>18</v>
      </c>
      <c r="F53" s="8" t="s">
        <v>68</v>
      </c>
      <c r="G53" s="6" t="s">
        <v>31</v>
      </c>
      <c r="H53" s="9">
        <v>106.57</v>
      </c>
      <c r="I53" s="10">
        <v>3</v>
      </c>
      <c r="J53" s="9">
        <f t="shared" si="9"/>
        <v>319.70999999999998</v>
      </c>
      <c r="K53" s="9">
        <f t="shared" si="10"/>
        <v>19.182599999999997</v>
      </c>
      <c r="L53" s="11">
        <f t="shared" si="2"/>
        <v>338.89</v>
      </c>
      <c r="M53" s="11">
        <v>39.43</v>
      </c>
      <c r="N53" s="11">
        <f t="shared" si="3"/>
        <v>280.27999999999997</v>
      </c>
      <c r="O53" s="12">
        <f t="shared" si="4"/>
        <v>0.87666948171780679</v>
      </c>
      <c r="P53" s="6" t="s">
        <v>21</v>
      </c>
      <c r="Q53" s="6" t="str">
        <f>VLOOKUP(C53,'[1]Customer List Query'!$A$2:$B$48,2,FALSE)</f>
        <v>Kelly</v>
      </c>
      <c r="R53" s="13"/>
    </row>
    <row r="54" spans="1:18" x14ac:dyDescent="0.25">
      <c r="A54" s="6">
        <v>10454</v>
      </c>
      <c r="B54" s="7">
        <v>40196</v>
      </c>
      <c r="C54" s="14" t="s">
        <v>56</v>
      </c>
      <c r="D54" s="14" t="s">
        <v>104</v>
      </c>
      <c r="E54" s="8" t="s">
        <v>26</v>
      </c>
      <c r="F54" s="8" t="s">
        <v>19</v>
      </c>
      <c r="G54" s="6" t="s">
        <v>20</v>
      </c>
      <c r="H54" s="9">
        <v>45.53</v>
      </c>
      <c r="I54" s="10">
        <v>2</v>
      </c>
      <c r="J54" s="9">
        <f t="shared" si="9"/>
        <v>91.06</v>
      </c>
      <c r="K54" s="9">
        <f t="shared" si="10"/>
        <v>5.4635999999999996</v>
      </c>
      <c r="L54" s="11">
        <f t="shared" si="2"/>
        <v>96.52</v>
      </c>
      <c r="M54" s="11">
        <v>143.41999999999999</v>
      </c>
      <c r="N54" s="11">
        <f t="shared" si="3"/>
        <v>-52.359999999999985</v>
      </c>
      <c r="O54" s="12">
        <f t="shared" si="4"/>
        <v>-0.57500549088513053</v>
      </c>
      <c r="P54" s="6" t="s">
        <v>21</v>
      </c>
      <c r="Q54" s="6" t="str">
        <f>VLOOKUP(C54,'[1]Customer List Query'!$A$2:$B$48,2,FALSE)</f>
        <v>Sabrina</v>
      </c>
      <c r="R54" s="13"/>
    </row>
    <row r="55" spans="1:18" x14ac:dyDescent="0.25">
      <c r="A55" s="6">
        <v>10455</v>
      </c>
      <c r="B55" s="7">
        <v>40196</v>
      </c>
      <c r="C55" t="s">
        <v>32</v>
      </c>
      <c r="D55" s="14" t="s">
        <v>104</v>
      </c>
      <c r="E55" s="6" t="s">
        <v>18</v>
      </c>
      <c r="F55" s="6" t="s">
        <v>37</v>
      </c>
      <c r="G55" s="6" t="s">
        <v>31</v>
      </c>
      <c r="H55" s="9">
        <v>5.99</v>
      </c>
      <c r="I55" s="10">
        <v>2</v>
      </c>
      <c r="J55" s="9">
        <f t="shared" si="9"/>
        <v>11.98</v>
      </c>
      <c r="K55" s="9">
        <f t="shared" si="10"/>
        <v>0.71879999999999999</v>
      </c>
      <c r="L55" s="11">
        <f t="shared" si="2"/>
        <v>12.7</v>
      </c>
      <c r="M55" s="11">
        <v>35.94</v>
      </c>
      <c r="N55" s="11">
        <f t="shared" si="3"/>
        <v>-23.959999999999997</v>
      </c>
      <c r="O55" s="12">
        <f t="shared" si="4"/>
        <v>-1.9999999999999998</v>
      </c>
      <c r="P55" s="6" t="s">
        <v>43</v>
      </c>
      <c r="Q55" s="6" t="str">
        <f>VLOOKUP(C55,'[1]Customer List Query'!$A$2:$B$48,2,FALSE)</f>
        <v>Molly</v>
      </c>
      <c r="R55" s="13"/>
    </row>
    <row r="56" spans="1:18" x14ac:dyDescent="0.25">
      <c r="A56" s="6">
        <v>10456</v>
      </c>
      <c r="B56" s="7">
        <v>40196</v>
      </c>
      <c r="C56" t="s">
        <v>90</v>
      </c>
      <c r="D56" s="14" t="s">
        <v>104</v>
      </c>
      <c r="E56" s="6" t="s">
        <v>18</v>
      </c>
      <c r="F56" s="6" t="s">
        <v>33</v>
      </c>
      <c r="G56" s="6" t="s">
        <v>20</v>
      </c>
      <c r="H56" s="9">
        <v>24.95</v>
      </c>
      <c r="I56" s="10">
        <v>5</v>
      </c>
      <c r="J56" s="9">
        <f t="shared" si="9"/>
        <v>124.75</v>
      </c>
      <c r="K56" s="9">
        <f t="shared" si="10"/>
        <v>7.4849999999999994</v>
      </c>
      <c r="L56" s="11">
        <f t="shared" si="2"/>
        <v>132.24</v>
      </c>
      <c r="M56" s="11">
        <v>42.42</v>
      </c>
      <c r="N56" s="11">
        <f t="shared" si="3"/>
        <v>82.33</v>
      </c>
      <c r="O56" s="12">
        <f t="shared" si="4"/>
        <v>0.65995991983967939</v>
      </c>
      <c r="P56" s="6" t="s">
        <v>21</v>
      </c>
      <c r="Q56" s="6" t="str">
        <f>VLOOKUP(C56,'[1]Customer List Query'!$A$2:$B$48,2,FALSE)</f>
        <v>Bobby</v>
      </c>
      <c r="R56" s="13"/>
    </row>
    <row r="57" spans="1:18" x14ac:dyDescent="0.25">
      <c r="A57" s="6">
        <v>10457</v>
      </c>
      <c r="B57" s="7">
        <v>40196</v>
      </c>
      <c r="C57" t="s">
        <v>67</v>
      </c>
      <c r="D57" s="14" t="s">
        <v>104</v>
      </c>
      <c r="E57" s="6" t="s">
        <v>18</v>
      </c>
      <c r="F57" s="6" t="s">
        <v>60</v>
      </c>
      <c r="G57" s="6" t="s">
        <v>28</v>
      </c>
      <c r="H57" s="9">
        <v>169.99</v>
      </c>
      <c r="I57" s="10">
        <v>5</v>
      </c>
      <c r="J57" s="9">
        <f t="shared" si="9"/>
        <v>849.95</v>
      </c>
      <c r="K57" s="9">
        <f t="shared" si="10"/>
        <v>50.997</v>
      </c>
      <c r="L57" s="11">
        <f t="shared" si="2"/>
        <v>900.95</v>
      </c>
      <c r="M57" s="11">
        <v>428.37</v>
      </c>
      <c r="N57" s="11">
        <f t="shared" si="3"/>
        <v>421.58000000000004</v>
      </c>
      <c r="O57" s="12">
        <f t="shared" si="4"/>
        <v>0.49600564739102304</v>
      </c>
      <c r="P57" s="6" t="s">
        <v>43</v>
      </c>
      <c r="Q57" s="6" t="str">
        <f>VLOOKUP(C57,'[1]Customer List Query'!$A$2:$B$48,2,FALSE)</f>
        <v>Scott</v>
      </c>
      <c r="R57" s="13"/>
    </row>
    <row r="58" spans="1:18" x14ac:dyDescent="0.25">
      <c r="A58" s="6">
        <v>10458</v>
      </c>
      <c r="B58" s="7">
        <v>40196</v>
      </c>
      <c r="C58" s="14" t="s">
        <v>77</v>
      </c>
      <c r="D58" s="14" t="s">
        <v>106</v>
      </c>
      <c r="E58" s="8" t="s">
        <v>26</v>
      </c>
      <c r="F58" s="6" t="s">
        <v>81</v>
      </c>
      <c r="G58" s="6" t="s">
        <v>20</v>
      </c>
      <c r="H58" s="9">
        <v>42</v>
      </c>
      <c r="I58" s="10">
        <v>2</v>
      </c>
      <c r="J58" s="9">
        <f t="shared" si="9"/>
        <v>84</v>
      </c>
      <c r="K58" s="9">
        <f t="shared" si="10"/>
        <v>5.04</v>
      </c>
      <c r="L58" s="11">
        <f t="shared" si="2"/>
        <v>89.04</v>
      </c>
      <c r="M58" s="11">
        <v>86.1</v>
      </c>
      <c r="N58" s="11">
        <f t="shared" si="3"/>
        <v>-2.0999999999999943</v>
      </c>
      <c r="O58" s="12">
        <f t="shared" si="4"/>
        <v>-2.4999999999999932E-2</v>
      </c>
      <c r="P58" s="6" t="s">
        <v>21</v>
      </c>
      <c r="Q58" s="6" t="str">
        <f>VLOOKUP(C58,'[1]Customer List Query'!$A$2:$B$48,2,FALSE)</f>
        <v>Bobby</v>
      </c>
      <c r="R58" s="13"/>
    </row>
    <row r="59" spans="1:18" x14ac:dyDescent="0.25">
      <c r="A59" s="6">
        <v>10459</v>
      </c>
      <c r="B59" s="7">
        <v>40196</v>
      </c>
      <c r="C59" t="s">
        <v>82</v>
      </c>
      <c r="D59" s="14" t="s">
        <v>109</v>
      </c>
      <c r="E59" s="6" t="s">
        <v>18</v>
      </c>
      <c r="F59" s="8" t="s">
        <v>19</v>
      </c>
      <c r="G59" s="6" t="s">
        <v>20</v>
      </c>
      <c r="H59" s="9">
        <v>44.2</v>
      </c>
      <c r="I59" s="10">
        <v>5</v>
      </c>
      <c r="J59" s="9">
        <f t="shared" si="9"/>
        <v>221</v>
      </c>
      <c r="K59" s="9">
        <f t="shared" si="10"/>
        <v>13.26</v>
      </c>
      <c r="L59" s="11">
        <f t="shared" si="2"/>
        <v>234.26</v>
      </c>
      <c r="M59" s="11">
        <v>12.82</v>
      </c>
      <c r="N59" s="11">
        <f t="shared" si="3"/>
        <v>208.18</v>
      </c>
      <c r="O59" s="12">
        <f t="shared" si="4"/>
        <v>0.94199095022624435</v>
      </c>
      <c r="P59" s="6" t="s">
        <v>21</v>
      </c>
      <c r="Q59" s="6" t="str">
        <f>VLOOKUP(C59,'[1]Customer List Query'!$A$2:$B$48,2,FALSE)</f>
        <v>Scott</v>
      </c>
      <c r="R59" s="13"/>
    </row>
    <row r="60" spans="1:18" x14ac:dyDescent="0.25">
      <c r="A60" s="6">
        <v>10460</v>
      </c>
      <c r="B60" s="7">
        <v>40196</v>
      </c>
      <c r="C60" t="s">
        <v>47</v>
      </c>
      <c r="D60" s="14" t="s">
        <v>104</v>
      </c>
      <c r="E60" s="6" t="s">
        <v>18</v>
      </c>
      <c r="F60" s="6" t="s">
        <v>33</v>
      </c>
      <c r="G60" s="6" t="s">
        <v>20</v>
      </c>
      <c r="H60" s="9">
        <v>12.5</v>
      </c>
      <c r="I60" s="10">
        <v>5</v>
      </c>
      <c r="J60" s="9">
        <f t="shared" si="9"/>
        <v>62.5</v>
      </c>
      <c r="K60" s="9">
        <f t="shared" si="10"/>
        <v>3.75</v>
      </c>
      <c r="L60" s="11">
        <f t="shared" si="2"/>
        <v>66.25</v>
      </c>
      <c r="M60" s="11">
        <v>33.75</v>
      </c>
      <c r="N60" s="11">
        <f t="shared" si="3"/>
        <v>28.75</v>
      </c>
      <c r="O60" s="12">
        <f t="shared" si="4"/>
        <v>0.46</v>
      </c>
      <c r="P60" s="6" t="s">
        <v>21</v>
      </c>
      <c r="Q60" s="6" t="str">
        <f>VLOOKUP(C60,'[1]Customer List Query'!$A$2:$B$48,2,FALSE)</f>
        <v>Chris</v>
      </c>
      <c r="R60" s="13"/>
    </row>
    <row r="61" spans="1:18" x14ac:dyDescent="0.25">
      <c r="A61" s="6">
        <v>10461</v>
      </c>
      <c r="B61" s="7">
        <v>40197</v>
      </c>
      <c r="C61" t="s">
        <v>38</v>
      </c>
      <c r="D61" s="14" t="s">
        <v>108</v>
      </c>
      <c r="E61" s="6" t="s">
        <v>18</v>
      </c>
      <c r="F61" s="6" t="s">
        <v>97</v>
      </c>
      <c r="G61" s="6" t="s">
        <v>20</v>
      </c>
      <c r="H61" s="9">
        <v>36.5</v>
      </c>
      <c r="I61" s="10">
        <v>8</v>
      </c>
      <c r="J61" s="9">
        <f t="shared" si="9"/>
        <v>292</v>
      </c>
      <c r="K61" s="9">
        <f t="shared" si="10"/>
        <v>17.52</v>
      </c>
      <c r="L61" s="11">
        <f t="shared" si="2"/>
        <v>309.52</v>
      </c>
      <c r="M61" s="11">
        <v>141.26</v>
      </c>
      <c r="N61" s="11">
        <f t="shared" si="3"/>
        <v>150.74</v>
      </c>
      <c r="O61" s="12">
        <f t="shared" si="4"/>
        <v>0.51623287671232876</v>
      </c>
      <c r="P61" s="6" t="s">
        <v>21</v>
      </c>
      <c r="Q61" s="6" t="str">
        <f>VLOOKUP(C61,'[1]Customer List Query'!$A$2:$B$48,2,FALSE)</f>
        <v>Steve</v>
      </c>
      <c r="R61" s="13"/>
    </row>
    <row r="62" spans="1:18" x14ac:dyDescent="0.25">
      <c r="A62" s="6">
        <v>10462</v>
      </c>
      <c r="B62" s="7">
        <v>40197</v>
      </c>
      <c r="C62" s="14" t="s">
        <v>63</v>
      </c>
      <c r="D62" s="14" t="s">
        <v>104</v>
      </c>
      <c r="E62" s="6" t="s">
        <v>18</v>
      </c>
      <c r="F62" s="6" t="s">
        <v>23</v>
      </c>
      <c r="G62" s="6" t="s">
        <v>20</v>
      </c>
      <c r="H62" s="9">
        <v>19.95</v>
      </c>
      <c r="I62" s="10">
        <v>6</v>
      </c>
      <c r="J62" s="9">
        <f t="shared" si="9"/>
        <v>119.7</v>
      </c>
      <c r="K62" s="9">
        <f t="shared" si="10"/>
        <v>7.1819999999999995</v>
      </c>
      <c r="L62" s="11">
        <f t="shared" si="2"/>
        <v>126.88</v>
      </c>
      <c r="M62" s="11">
        <v>14.96</v>
      </c>
      <c r="N62" s="11">
        <f t="shared" si="3"/>
        <v>104.74000000000001</v>
      </c>
      <c r="O62" s="12">
        <f t="shared" si="4"/>
        <v>0.87502088554720137</v>
      </c>
      <c r="P62" s="6" t="s">
        <v>43</v>
      </c>
      <c r="Q62" s="6" t="str">
        <f>VLOOKUP(C62,'[1]Customer List Query'!$A$2:$B$48,2,FALSE)</f>
        <v>Doug</v>
      </c>
      <c r="R62" s="13"/>
    </row>
    <row r="63" spans="1:18" x14ac:dyDescent="0.25">
      <c r="A63" s="6">
        <v>10463</v>
      </c>
      <c r="B63" s="7">
        <v>40197</v>
      </c>
      <c r="C63" t="s">
        <v>29</v>
      </c>
      <c r="D63" s="14" t="s">
        <v>107</v>
      </c>
      <c r="E63" s="8" t="s">
        <v>26</v>
      </c>
      <c r="F63" s="6" t="s">
        <v>66</v>
      </c>
      <c r="G63" s="8" t="s">
        <v>42</v>
      </c>
      <c r="H63" s="9">
        <v>39.950000000000003</v>
      </c>
      <c r="I63" s="10">
        <v>9</v>
      </c>
      <c r="J63" s="9">
        <f t="shared" si="9"/>
        <v>359.55</v>
      </c>
      <c r="K63" s="9">
        <f t="shared" si="10"/>
        <v>21.573</v>
      </c>
      <c r="L63" s="11">
        <f t="shared" si="2"/>
        <v>381.12</v>
      </c>
      <c r="M63" s="11">
        <v>81.099999999999994</v>
      </c>
      <c r="N63" s="11">
        <f t="shared" si="3"/>
        <v>278.45000000000005</v>
      </c>
      <c r="O63" s="12">
        <f t="shared" si="4"/>
        <v>0.77444027256292602</v>
      </c>
      <c r="P63" s="6" t="s">
        <v>21</v>
      </c>
      <c r="Q63" s="6" t="str">
        <f>VLOOKUP(C63,'[1]Customer List Query'!$A$2:$B$48,2,FALSE)</f>
        <v>Tammy</v>
      </c>
      <c r="R63" s="13"/>
    </row>
    <row r="64" spans="1:18" x14ac:dyDescent="0.25">
      <c r="A64" s="6">
        <v>10464</v>
      </c>
      <c r="B64" s="7">
        <v>40197</v>
      </c>
      <c r="C64" s="14" t="s">
        <v>61</v>
      </c>
      <c r="D64" s="14" t="s">
        <v>105</v>
      </c>
      <c r="E64" s="8" t="s">
        <v>26</v>
      </c>
      <c r="F64" s="6" t="s">
        <v>88</v>
      </c>
      <c r="G64" s="8" t="s">
        <v>42</v>
      </c>
      <c r="H64" s="9">
        <v>39.950000000000003</v>
      </c>
      <c r="I64" s="10">
        <v>5</v>
      </c>
      <c r="J64" s="9">
        <f t="shared" si="9"/>
        <v>199.75</v>
      </c>
      <c r="K64" s="9">
        <f t="shared" si="10"/>
        <v>11.984999999999999</v>
      </c>
      <c r="L64" s="11">
        <f t="shared" si="2"/>
        <v>211.74</v>
      </c>
      <c r="M64" s="11">
        <v>111.86</v>
      </c>
      <c r="N64" s="11">
        <f t="shared" si="3"/>
        <v>87.89</v>
      </c>
      <c r="O64" s="12">
        <f t="shared" si="4"/>
        <v>0.44</v>
      </c>
      <c r="P64" s="6" t="s">
        <v>43</v>
      </c>
      <c r="Q64" s="6" t="str">
        <f>VLOOKUP(C64,'[1]Customer List Query'!$A$2:$B$48,2,FALSE)</f>
        <v>Sandra</v>
      </c>
      <c r="R64" s="13"/>
    </row>
    <row r="65" spans="1:18" x14ac:dyDescent="0.25">
      <c r="A65" s="6">
        <v>10465</v>
      </c>
      <c r="B65" s="7">
        <v>40201</v>
      </c>
      <c r="C65" t="s">
        <v>34</v>
      </c>
      <c r="D65" s="14" t="s">
        <v>104</v>
      </c>
      <c r="E65" s="8" t="s">
        <v>26</v>
      </c>
      <c r="F65" s="6" t="s">
        <v>55</v>
      </c>
      <c r="G65" s="6" t="s">
        <v>28</v>
      </c>
      <c r="H65" s="9">
        <v>399</v>
      </c>
      <c r="I65" s="10">
        <v>3</v>
      </c>
      <c r="J65" s="9">
        <f t="shared" si="9"/>
        <v>1197</v>
      </c>
      <c r="K65" s="9">
        <f t="shared" si="10"/>
        <v>71.819999999999993</v>
      </c>
      <c r="L65" s="11">
        <f t="shared" si="2"/>
        <v>1268.82</v>
      </c>
      <c r="M65" s="11">
        <v>1077.3</v>
      </c>
      <c r="N65" s="11">
        <f t="shared" si="3"/>
        <v>119.70000000000005</v>
      </c>
      <c r="O65" s="12">
        <f t="shared" si="4"/>
        <v>0.10000000000000003</v>
      </c>
      <c r="P65" s="6" t="s">
        <v>21</v>
      </c>
      <c r="Q65" s="6" t="str">
        <f>VLOOKUP(C65,'[1]Customer List Query'!$A$2:$B$48,2,FALSE)</f>
        <v>Sabrina</v>
      </c>
      <c r="R65" s="13"/>
    </row>
    <row r="66" spans="1:18" x14ac:dyDescent="0.25">
      <c r="A66" s="6">
        <v>10466</v>
      </c>
      <c r="B66" s="7">
        <v>40201</v>
      </c>
      <c r="C66" t="s">
        <v>50</v>
      </c>
      <c r="D66" s="14" t="s">
        <v>106</v>
      </c>
      <c r="E66" s="6" t="s">
        <v>18</v>
      </c>
      <c r="F66" s="6" t="s">
        <v>88</v>
      </c>
      <c r="G66" s="8" t="s">
        <v>42</v>
      </c>
      <c r="H66" s="9">
        <v>129.99</v>
      </c>
      <c r="I66" s="10">
        <v>3</v>
      </c>
      <c r="J66" s="9">
        <f t="shared" si="9"/>
        <v>389.97</v>
      </c>
      <c r="K66" s="9">
        <f t="shared" si="10"/>
        <v>23.398199999999999</v>
      </c>
      <c r="L66" s="11">
        <f t="shared" ref="L66:L129" si="11">ROUND(J66+K66,2)</f>
        <v>413.37</v>
      </c>
      <c r="M66" s="11">
        <v>526.46</v>
      </c>
      <c r="N66" s="11">
        <f t="shared" ref="N66:N129" si="12">J66-M66</f>
        <v>-136.49</v>
      </c>
      <c r="O66" s="12">
        <f t="shared" ref="O66:O129" si="13">N66/J66</f>
        <v>-0.35000128214990894</v>
      </c>
      <c r="P66" s="6" t="s">
        <v>21</v>
      </c>
      <c r="Q66" s="6" t="str">
        <f>VLOOKUP(C66,'[1]Customer List Query'!$A$2:$B$48,2,FALSE)</f>
        <v>Scott</v>
      </c>
      <c r="R66" s="13"/>
    </row>
    <row r="67" spans="1:18" x14ac:dyDescent="0.25">
      <c r="A67" s="6">
        <v>10467</v>
      </c>
      <c r="B67" s="7">
        <v>40201</v>
      </c>
      <c r="C67" t="s">
        <v>91</v>
      </c>
      <c r="D67" s="14" t="s">
        <v>106</v>
      </c>
      <c r="E67" s="6" t="s">
        <v>18</v>
      </c>
      <c r="F67" s="8" t="s">
        <v>78</v>
      </c>
      <c r="G67" s="6" t="s">
        <v>20</v>
      </c>
      <c r="H67" s="9">
        <v>19.95</v>
      </c>
      <c r="I67" s="10">
        <v>3</v>
      </c>
      <c r="J67" s="9">
        <f t="shared" si="9"/>
        <v>59.85</v>
      </c>
      <c r="K67" s="9">
        <f t="shared" si="10"/>
        <v>3.5909999999999997</v>
      </c>
      <c r="L67" s="11">
        <f t="shared" si="11"/>
        <v>63.44</v>
      </c>
      <c r="M67" s="11">
        <v>57.26</v>
      </c>
      <c r="N67" s="11">
        <f t="shared" si="12"/>
        <v>2.5900000000000034</v>
      </c>
      <c r="O67" s="12">
        <f t="shared" si="13"/>
        <v>4.3274853801169647E-2</v>
      </c>
      <c r="P67" s="6" t="s">
        <v>21</v>
      </c>
      <c r="Q67" s="6" t="str">
        <f>VLOOKUP(C67,'[1]Customer List Query'!$A$2:$B$48,2,FALSE)</f>
        <v>Doug</v>
      </c>
      <c r="R67" s="13"/>
    </row>
    <row r="68" spans="1:18" x14ac:dyDescent="0.25">
      <c r="A68" s="6">
        <v>10468</v>
      </c>
      <c r="B68" s="7">
        <v>40202</v>
      </c>
      <c r="C68" t="s">
        <v>72</v>
      </c>
      <c r="D68" s="14" t="s">
        <v>107</v>
      </c>
      <c r="E68" s="6" t="s">
        <v>18</v>
      </c>
      <c r="F68" s="6" t="s">
        <v>98</v>
      </c>
      <c r="G68" s="6" t="s">
        <v>20</v>
      </c>
      <c r="H68" s="9">
        <v>12.95</v>
      </c>
      <c r="I68" s="10">
        <v>2</v>
      </c>
      <c r="J68" s="9">
        <f t="shared" si="9"/>
        <v>25.9</v>
      </c>
      <c r="K68" s="9">
        <f t="shared" si="10"/>
        <v>1.5539999999999998</v>
      </c>
      <c r="L68" s="11">
        <f t="shared" si="11"/>
        <v>27.45</v>
      </c>
      <c r="M68" s="11">
        <v>19.170000000000002</v>
      </c>
      <c r="N68" s="11">
        <f t="shared" si="12"/>
        <v>6.7299999999999969</v>
      </c>
      <c r="O68" s="12">
        <f t="shared" si="13"/>
        <v>0.25984555984555974</v>
      </c>
      <c r="P68" s="6" t="s">
        <v>21</v>
      </c>
      <c r="Q68" s="6" t="str">
        <f>VLOOKUP(C68,'[1]Customer List Query'!$A$2:$B$48,2,FALSE)</f>
        <v>Sabrina</v>
      </c>
      <c r="R68" s="13"/>
    </row>
    <row r="69" spans="1:18" x14ac:dyDescent="0.25">
      <c r="A69" s="6">
        <v>10469</v>
      </c>
      <c r="B69" s="7">
        <v>40202</v>
      </c>
      <c r="C69" t="s">
        <v>45</v>
      </c>
      <c r="D69" s="14" t="s">
        <v>108</v>
      </c>
      <c r="E69" s="8" t="s">
        <v>26</v>
      </c>
      <c r="F69" s="6" t="s">
        <v>70</v>
      </c>
      <c r="G69" s="6" t="s">
        <v>31</v>
      </c>
      <c r="H69" s="9">
        <v>10</v>
      </c>
      <c r="I69" s="10">
        <v>1</v>
      </c>
      <c r="J69" s="9">
        <f t="shared" si="9"/>
        <v>10</v>
      </c>
      <c r="K69" s="9">
        <f t="shared" si="10"/>
        <v>0.6</v>
      </c>
      <c r="L69" s="11">
        <f t="shared" si="11"/>
        <v>10.6</v>
      </c>
      <c r="M69" s="11">
        <v>25.6</v>
      </c>
      <c r="N69" s="11">
        <f t="shared" si="12"/>
        <v>-15.600000000000001</v>
      </c>
      <c r="O69" s="12">
        <f t="shared" si="13"/>
        <v>-1.56</v>
      </c>
      <c r="P69" s="6" t="s">
        <v>21</v>
      </c>
      <c r="Q69" s="6" t="str">
        <f>VLOOKUP(C69,'[1]Customer List Query'!$A$2:$B$48,2,FALSE)</f>
        <v>Doug</v>
      </c>
      <c r="R69" s="13"/>
    </row>
    <row r="70" spans="1:18" x14ac:dyDescent="0.25">
      <c r="A70" s="6">
        <v>10470</v>
      </c>
      <c r="B70" s="7">
        <v>40202</v>
      </c>
      <c r="C70" s="6" t="s">
        <v>96</v>
      </c>
      <c r="D70" s="14" t="s">
        <v>104</v>
      </c>
      <c r="E70" s="8" t="s">
        <v>65</v>
      </c>
      <c r="F70" s="6" t="s">
        <v>81</v>
      </c>
      <c r="G70" s="6" t="s">
        <v>20</v>
      </c>
      <c r="H70" s="9">
        <v>157</v>
      </c>
      <c r="I70" s="10">
        <v>2</v>
      </c>
      <c r="J70" s="9">
        <f t="shared" si="9"/>
        <v>314</v>
      </c>
      <c r="K70" s="9">
        <f t="shared" si="10"/>
        <v>18.84</v>
      </c>
      <c r="L70" s="11">
        <f t="shared" si="11"/>
        <v>332.84</v>
      </c>
      <c r="M70" s="11">
        <v>376.8</v>
      </c>
      <c r="N70" s="11">
        <f t="shared" si="12"/>
        <v>-62.800000000000011</v>
      </c>
      <c r="O70" s="12">
        <f t="shared" si="13"/>
        <v>-0.20000000000000004</v>
      </c>
      <c r="P70" s="6" t="s">
        <v>21</v>
      </c>
      <c r="Q70" s="6" t="str">
        <f>VLOOKUP(C70,'[1]Customer List Query'!$A$2:$B$48,2,FALSE)</f>
        <v>Molly</v>
      </c>
      <c r="R70" s="13"/>
    </row>
    <row r="71" spans="1:18" x14ac:dyDescent="0.25">
      <c r="A71" s="6">
        <v>10471</v>
      </c>
      <c r="B71" s="7">
        <v>40202</v>
      </c>
      <c r="C71" t="s">
        <v>22</v>
      </c>
      <c r="D71" s="14" t="s">
        <v>105</v>
      </c>
      <c r="E71" s="6" t="s">
        <v>18</v>
      </c>
      <c r="F71" s="6" t="s">
        <v>41</v>
      </c>
      <c r="G71" s="8" t="s">
        <v>42</v>
      </c>
      <c r="H71" s="9">
        <v>229.49</v>
      </c>
      <c r="I71" s="10">
        <v>2</v>
      </c>
      <c r="J71" s="9">
        <f t="shared" si="9"/>
        <v>458.98</v>
      </c>
      <c r="K71" s="9">
        <f t="shared" si="10"/>
        <v>27.538799999999998</v>
      </c>
      <c r="L71" s="11">
        <f t="shared" si="11"/>
        <v>486.52</v>
      </c>
      <c r="M71" s="11">
        <v>619.62</v>
      </c>
      <c r="N71" s="11">
        <f t="shared" si="12"/>
        <v>-160.63999999999999</v>
      </c>
      <c r="O71" s="12">
        <f t="shared" si="13"/>
        <v>-0.34999346376748436</v>
      </c>
      <c r="P71" s="6" t="s">
        <v>21</v>
      </c>
      <c r="Q71" s="6" t="str">
        <f>VLOOKUP(C71,'[1]Customer List Query'!$A$2:$B$48,2,FALSE)</f>
        <v>Chris</v>
      </c>
      <c r="R71" s="13"/>
    </row>
    <row r="72" spans="1:18" x14ac:dyDescent="0.25">
      <c r="A72" s="6">
        <v>10472</v>
      </c>
      <c r="B72" s="7">
        <v>40202</v>
      </c>
      <c r="C72" s="14" t="s">
        <v>84</v>
      </c>
      <c r="D72" s="14" t="s">
        <v>104</v>
      </c>
      <c r="E72" s="8" t="s">
        <v>65</v>
      </c>
      <c r="F72" s="6" t="s">
        <v>70</v>
      </c>
      <c r="G72" s="6" t="s">
        <v>31</v>
      </c>
      <c r="H72" s="9">
        <v>5</v>
      </c>
      <c r="I72" s="10">
        <v>1</v>
      </c>
      <c r="J72" s="9">
        <f t="shared" si="9"/>
        <v>5</v>
      </c>
      <c r="K72" s="9">
        <f t="shared" si="10"/>
        <v>0.3</v>
      </c>
      <c r="L72" s="11">
        <f t="shared" si="11"/>
        <v>5.3</v>
      </c>
      <c r="M72" s="11">
        <v>16.8</v>
      </c>
      <c r="N72" s="11">
        <f t="shared" si="12"/>
        <v>-11.8</v>
      </c>
      <c r="O72" s="12">
        <f t="shared" si="13"/>
        <v>-2.3600000000000003</v>
      </c>
      <c r="P72" s="6" t="s">
        <v>21</v>
      </c>
      <c r="Q72" s="6" t="str">
        <f>VLOOKUP(C72,'[1]Customer List Query'!$A$2:$B$48,2,FALSE)</f>
        <v>Molly</v>
      </c>
      <c r="R72" s="13"/>
    </row>
    <row r="73" spans="1:18" x14ac:dyDescent="0.25">
      <c r="A73" s="6">
        <v>10473</v>
      </c>
      <c r="B73" s="7">
        <v>40202</v>
      </c>
      <c r="C73" t="s">
        <v>79</v>
      </c>
      <c r="D73" s="14" t="s">
        <v>106</v>
      </c>
      <c r="E73" s="6" t="s">
        <v>18</v>
      </c>
      <c r="F73" s="6" t="s">
        <v>81</v>
      </c>
      <c r="G73" s="6" t="s">
        <v>20</v>
      </c>
      <c r="H73" s="9">
        <v>173</v>
      </c>
      <c r="I73" s="10">
        <v>10</v>
      </c>
      <c r="J73" s="9">
        <f t="shared" si="9"/>
        <v>1730</v>
      </c>
      <c r="K73" s="9">
        <f t="shared" si="10"/>
        <v>103.8</v>
      </c>
      <c r="L73" s="11">
        <f t="shared" si="11"/>
        <v>1833.8</v>
      </c>
      <c r="M73" s="11">
        <v>48.44</v>
      </c>
      <c r="N73" s="11">
        <f t="shared" si="12"/>
        <v>1681.56</v>
      </c>
      <c r="O73" s="12">
        <f t="shared" si="13"/>
        <v>0.97199999999999998</v>
      </c>
      <c r="P73" s="6" t="s">
        <v>21</v>
      </c>
      <c r="Q73" s="6" t="str">
        <f>VLOOKUP(C73,'[1]Customer List Query'!$A$2:$B$48,2,FALSE)</f>
        <v>Doug</v>
      </c>
      <c r="R73" s="13"/>
    </row>
    <row r="74" spans="1:18" x14ac:dyDescent="0.25">
      <c r="A74" s="6">
        <v>10474</v>
      </c>
      <c r="B74" s="7">
        <v>40203</v>
      </c>
      <c r="C74" s="14" t="s">
        <v>25</v>
      </c>
      <c r="D74" s="14" t="s">
        <v>106</v>
      </c>
      <c r="E74" s="8" t="s">
        <v>26</v>
      </c>
      <c r="F74" s="6" t="s">
        <v>99</v>
      </c>
      <c r="G74" s="6" t="s">
        <v>49</v>
      </c>
      <c r="H74" s="9">
        <v>87.52</v>
      </c>
      <c r="I74" s="10"/>
      <c r="J74" s="9">
        <f>H74</f>
        <v>87.52</v>
      </c>
      <c r="K74" s="9">
        <f t="shared" si="10"/>
        <v>5.2511999999999999</v>
      </c>
      <c r="L74" s="11">
        <f t="shared" si="11"/>
        <v>92.77</v>
      </c>
      <c r="M74" s="11">
        <v>188.17</v>
      </c>
      <c r="N74" s="11">
        <f t="shared" si="12"/>
        <v>-100.64999999999999</v>
      </c>
      <c r="O74" s="12">
        <f t="shared" si="13"/>
        <v>-1.1500228519195612</v>
      </c>
      <c r="P74" s="6" t="s">
        <v>21</v>
      </c>
      <c r="Q74" s="6" t="str">
        <f>VLOOKUP(C74,'[1]Customer List Query'!$A$2:$B$48,2,FALSE)</f>
        <v>Scott</v>
      </c>
      <c r="R74" s="13"/>
    </row>
    <row r="75" spans="1:18" x14ac:dyDescent="0.25">
      <c r="A75" s="6">
        <v>10475</v>
      </c>
      <c r="B75" s="7">
        <v>40203</v>
      </c>
      <c r="C75" t="s">
        <v>87</v>
      </c>
      <c r="D75" s="14" t="s">
        <v>104</v>
      </c>
      <c r="E75" s="6" t="s">
        <v>18</v>
      </c>
      <c r="F75" s="6" t="s">
        <v>51</v>
      </c>
      <c r="G75" s="6" t="s">
        <v>31</v>
      </c>
      <c r="H75" s="9">
        <v>629.5</v>
      </c>
      <c r="I75" s="10">
        <v>4</v>
      </c>
      <c r="J75" s="9">
        <f t="shared" ref="J75:J88" si="14">ROUND(H75*I75,2)</f>
        <v>2518</v>
      </c>
      <c r="K75" s="9">
        <f t="shared" si="10"/>
        <v>151.07999999999998</v>
      </c>
      <c r="L75" s="11">
        <f t="shared" si="11"/>
        <v>2669.08</v>
      </c>
      <c r="M75" s="11">
        <v>245.51</v>
      </c>
      <c r="N75" s="11">
        <f t="shared" si="12"/>
        <v>2272.4899999999998</v>
      </c>
      <c r="O75" s="12">
        <f t="shared" si="13"/>
        <v>0.90249801429706111</v>
      </c>
      <c r="P75" s="6" t="s">
        <v>21</v>
      </c>
      <c r="Q75" s="6" t="str">
        <f>VLOOKUP(C75,'[1]Customer List Query'!$A$2:$B$48,2,FALSE)</f>
        <v>Steve</v>
      </c>
      <c r="R75" s="13"/>
    </row>
    <row r="76" spans="1:18" x14ac:dyDescent="0.25">
      <c r="A76" s="6">
        <v>10476</v>
      </c>
      <c r="B76" s="7">
        <v>40203</v>
      </c>
      <c r="C76" t="s">
        <v>62</v>
      </c>
      <c r="D76" s="14" t="s">
        <v>109</v>
      </c>
      <c r="E76" s="6" t="s">
        <v>18</v>
      </c>
      <c r="F76" s="6" t="s">
        <v>23</v>
      </c>
      <c r="G76" s="6" t="s">
        <v>20</v>
      </c>
      <c r="H76" s="9">
        <v>23.95</v>
      </c>
      <c r="I76" s="10">
        <v>3</v>
      </c>
      <c r="J76" s="9">
        <f t="shared" si="14"/>
        <v>71.849999999999994</v>
      </c>
      <c r="K76" s="9">
        <f t="shared" si="10"/>
        <v>4.3109999999999999</v>
      </c>
      <c r="L76" s="11">
        <f t="shared" si="11"/>
        <v>76.16</v>
      </c>
      <c r="M76" s="11">
        <v>64.67</v>
      </c>
      <c r="N76" s="11">
        <f t="shared" si="12"/>
        <v>7.1799999999999926</v>
      </c>
      <c r="O76" s="12">
        <f t="shared" si="13"/>
        <v>9.993041057759211E-2</v>
      </c>
      <c r="P76" s="6" t="s">
        <v>21</v>
      </c>
      <c r="Q76" s="6" t="str">
        <f>VLOOKUP(C76,'[1]Customer List Query'!$A$2:$B$48,2,FALSE)</f>
        <v>Bobby</v>
      </c>
      <c r="R76" s="13"/>
    </row>
    <row r="77" spans="1:18" x14ac:dyDescent="0.25">
      <c r="A77" s="6">
        <v>10477</v>
      </c>
      <c r="B77" s="7">
        <v>40203</v>
      </c>
      <c r="C77" s="14" t="s">
        <v>86</v>
      </c>
      <c r="D77" s="14" t="s">
        <v>108</v>
      </c>
      <c r="E77" s="8" t="s">
        <v>26</v>
      </c>
      <c r="F77" s="6" t="s">
        <v>55</v>
      </c>
      <c r="G77" s="6" t="s">
        <v>28</v>
      </c>
      <c r="H77" s="9">
        <v>2400</v>
      </c>
      <c r="I77" s="10">
        <v>8</v>
      </c>
      <c r="J77" s="9">
        <f t="shared" si="14"/>
        <v>19200</v>
      </c>
      <c r="K77" s="9">
        <f t="shared" si="10"/>
        <v>1152</v>
      </c>
      <c r="L77" s="11">
        <f t="shared" si="11"/>
        <v>20352</v>
      </c>
      <c r="M77" s="11">
        <v>2808</v>
      </c>
      <c r="N77" s="11">
        <f t="shared" si="12"/>
        <v>16392</v>
      </c>
      <c r="O77" s="12">
        <f t="shared" si="13"/>
        <v>0.85375000000000001</v>
      </c>
      <c r="P77" s="6" t="s">
        <v>21</v>
      </c>
      <c r="Q77" s="6" t="str">
        <f>VLOOKUP(C77,'[1]Customer List Query'!$A$2:$B$48,2,FALSE)</f>
        <v>Kelly</v>
      </c>
      <c r="R77" s="13"/>
    </row>
    <row r="78" spans="1:18" x14ac:dyDescent="0.25">
      <c r="A78" s="6">
        <v>10478</v>
      </c>
      <c r="B78" s="7">
        <v>40203</v>
      </c>
      <c r="C78" s="14" t="s">
        <v>57</v>
      </c>
      <c r="D78" s="14" t="s">
        <v>104</v>
      </c>
      <c r="E78" s="6" t="s">
        <v>18</v>
      </c>
      <c r="F78" s="6" t="s">
        <v>58</v>
      </c>
      <c r="G78" s="8" t="s">
        <v>42</v>
      </c>
      <c r="H78" s="9">
        <v>29.95</v>
      </c>
      <c r="I78" s="10">
        <v>1</v>
      </c>
      <c r="J78" s="9">
        <f t="shared" si="14"/>
        <v>29.95</v>
      </c>
      <c r="K78" s="9">
        <f t="shared" si="10"/>
        <v>1.7969999999999999</v>
      </c>
      <c r="L78" s="11">
        <f t="shared" si="11"/>
        <v>31.75</v>
      </c>
      <c r="M78" s="11">
        <v>70.08</v>
      </c>
      <c r="N78" s="11">
        <f t="shared" si="12"/>
        <v>-40.129999999999995</v>
      </c>
      <c r="O78" s="12">
        <f t="shared" si="13"/>
        <v>-1.3398998330550917</v>
      </c>
      <c r="P78" s="6" t="s">
        <v>21</v>
      </c>
      <c r="Q78" s="6" t="str">
        <f>VLOOKUP(C78,'[1]Customer List Query'!$A$2:$B$48,2,FALSE)</f>
        <v>Kelly</v>
      </c>
      <c r="R78" s="13"/>
    </row>
    <row r="79" spans="1:18" x14ac:dyDescent="0.25">
      <c r="A79" s="6">
        <v>10479</v>
      </c>
      <c r="B79" s="7">
        <v>40203</v>
      </c>
      <c r="C79" s="14" t="s">
        <v>75</v>
      </c>
      <c r="D79" s="14" t="s">
        <v>106</v>
      </c>
      <c r="E79" s="6" t="s">
        <v>18</v>
      </c>
      <c r="F79" s="6" t="s">
        <v>98</v>
      </c>
      <c r="G79" s="6" t="s">
        <v>20</v>
      </c>
      <c r="H79" s="9">
        <v>6.75</v>
      </c>
      <c r="I79" s="10">
        <v>7</v>
      </c>
      <c r="J79" s="9">
        <f t="shared" si="14"/>
        <v>47.25</v>
      </c>
      <c r="K79" s="9">
        <f t="shared" si="10"/>
        <v>2.835</v>
      </c>
      <c r="L79" s="11">
        <f t="shared" si="11"/>
        <v>50.09</v>
      </c>
      <c r="M79" s="11">
        <v>5.67</v>
      </c>
      <c r="N79" s="11">
        <f t="shared" si="12"/>
        <v>41.58</v>
      </c>
      <c r="O79" s="12">
        <f t="shared" si="13"/>
        <v>0.88</v>
      </c>
      <c r="P79" s="6" t="s">
        <v>21</v>
      </c>
      <c r="Q79" s="6" t="str">
        <f>VLOOKUP(C79,'[1]Customer List Query'!$A$2:$B$48,2,FALSE)</f>
        <v>Sandra</v>
      </c>
      <c r="R79" s="13"/>
    </row>
    <row r="80" spans="1:18" x14ac:dyDescent="0.25">
      <c r="A80" s="6">
        <v>10480</v>
      </c>
      <c r="B80" s="7">
        <v>40203</v>
      </c>
      <c r="C80" t="s">
        <v>80</v>
      </c>
      <c r="D80" s="14" t="s">
        <v>106</v>
      </c>
      <c r="E80" s="8" t="s">
        <v>26</v>
      </c>
      <c r="F80" s="8" t="s">
        <v>68</v>
      </c>
      <c r="G80" s="6" t="s">
        <v>31</v>
      </c>
      <c r="H80" s="9">
        <v>110.29</v>
      </c>
      <c r="I80" s="10">
        <v>2</v>
      </c>
      <c r="J80" s="9">
        <f t="shared" si="14"/>
        <v>220.58</v>
      </c>
      <c r="K80" s="9">
        <f t="shared" si="10"/>
        <v>13.2348</v>
      </c>
      <c r="L80" s="11">
        <f t="shared" si="11"/>
        <v>233.81</v>
      </c>
      <c r="M80" s="11">
        <v>189.7</v>
      </c>
      <c r="N80" s="11">
        <f t="shared" si="12"/>
        <v>30.880000000000024</v>
      </c>
      <c r="O80" s="12">
        <f t="shared" si="13"/>
        <v>0.13999455979689918</v>
      </c>
      <c r="P80" s="6" t="s">
        <v>21</v>
      </c>
      <c r="Q80" s="6" t="str">
        <f>VLOOKUP(C80,'[1]Customer List Query'!$A$2:$B$48,2,FALSE)</f>
        <v>Chris</v>
      </c>
      <c r="R80" s="13"/>
    </row>
    <row r="81" spans="1:18" x14ac:dyDescent="0.25">
      <c r="A81" s="6">
        <v>10481</v>
      </c>
      <c r="B81" s="7">
        <v>40203</v>
      </c>
      <c r="C81" t="s">
        <v>36</v>
      </c>
      <c r="D81" s="14" t="s">
        <v>107</v>
      </c>
      <c r="E81" s="6" t="s">
        <v>18</v>
      </c>
      <c r="F81" s="6" t="s">
        <v>23</v>
      </c>
      <c r="G81" s="6" t="s">
        <v>20</v>
      </c>
      <c r="H81" s="9">
        <v>9.9499999999999993</v>
      </c>
      <c r="I81" s="10">
        <v>4</v>
      </c>
      <c r="J81" s="9">
        <f t="shared" si="14"/>
        <v>39.799999999999997</v>
      </c>
      <c r="K81" s="9">
        <f t="shared" si="10"/>
        <v>2.3879999999999999</v>
      </c>
      <c r="L81" s="11">
        <f t="shared" si="11"/>
        <v>42.19</v>
      </c>
      <c r="M81" s="11">
        <v>14.43</v>
      </c>
      <c r="N81" s="11">
        <f t="shared" si="12"/>
        <v>25.369999999999997</v>
      </c>
      <c r="O81" s="12">
        <f t="shared" si="13"/>
        <v>0.63743718592964826</v>
      </c>
      <c r="P81" s="6" t="s">
        <v>21</v>
      </c>
      <c r="Q81" s="6" t="str">
        <f>VLOOKUP(C81,'[1]Customer List Query'!$A$2:$B$48,2,FALSE)</f>
        <v>Kelly</v>
      </c>
      <c r="R81" s="13"/>
    </row>
    <row r="82" spans="1:18" x14ac:dyDescent="0.25">
      <c r="A82" s="6">
        <v>10482</v>
      </c>
      <c r="B82" s="7">
        <v>40204</v>
      </c>
      <c r="C82" s="14" t="s">
        <v>64</v>
      </c>
      <c r="D82" s="14" t="s">
        <v>104</v>
      </c>
      <c r="E82" s="8" t="s">
        <v>65</v>
      </c>
      <c r="F82" s="6" t="s">
        <v>51</v>
      </c>
      <c r="G82" s="6" t="s">
        <v>31</v>
      </c>
      <c r="H82" s="9">
        <v>899</v>
      </c>
      <c r="I82" s="10">
        <v>8</v>
      </c>
      <c r="J82" s="9">
        <f t="shared" si="14"/>
        <v>7192</v>
      </c>
      <c r="K82" s="9">
        <f t="shared" si="10"/>
        <v>431.52</v>
      </c>
      <c r="L82" s="11">
        <f t="shared" si="11"/>
        <v>7623.52</v>
      </c>
      <c r="M82" s="11">
        <v>3596</v>
      </c>
      <c r="N82" s="11">
        <f t="shared" si="12"/>
        <v>3596</v>
      </c>
      <c r="O82" s="12">
        <f t="shared" si="13"/>
        <v>0.5</v>
      </c>
      <c r="P82" s="6" t="s">
        <v>21</v>
      </c>
      <c r="Q82" s="6" t="str">
        <f>VLOOKUP(C82,'[1]Customer List Query'!$A$2:$B$48,2,FALSE)</f>
        <v>Chris</v>
      </c>
      <c r="R82" s="13"/>
    </row>
    <row r="83" spans="1:18" x14ac:dyDescent="0.25">
      <c r="A83" s="6">
        <v>10483</v>
      </c>
      <c r="B83" s="7">
        <v>40204</v>
      </c>
      <c r="C83" t="s">
        <v>40</v>
      </c>
      <c r="D83" s="14" t="s">
        <v>108</v>
      </c>
      <c r="E83" s="6" t="s">
        <v>18</v>
      </c>
      <c r="F83" s="8" t="s">
        <v>35</v>
      </c>
      <c r="G83" s="6" t="s">
        <v>31</v>
      </c>
      <c r="H83" s="9">
        <v>799.85</v>
      </c>
      <c r="I83" s="10">
        <v>3</v>
      </c>
      <c r="J83" s="9">
        <f t="shared" si="14"/>
        <v>2399.5500000000002</v>
      </c>
      <c r="K83" s="9">
        <f t="shared" si="10"/>
        <v>143.97300000000001</v>
      </c>
      <c r="L83" s="11">
        <f t="shared" si="11"/>
        <v>2543.52</v>
      </c>
      <c r="M83" s="11">
        <v>2231.58</v>
      </c>
      <c r="N83" s="11">
        <f t="shared" si="12"/>
        <v>167.97000000000025</v>
      </c>
      <c r="O83" s="12">
        <f t="shared" si="13"/>
        <v>7.0000625117209572E-2</v>
      </c>
      <c r="P83" s="6" t="s">
        <v>21</v>
      </c>
      <c r="Q83" s="6" t="str">
        <f>VLOOKUP(C83,'[1]Customer List Query'!$A$2:$B$48,2,FALSE)</f>
        <v>Sandra</v>
      </c>
      <c r="R83" s="13"/>
    </row>
    <row r="84" spans="1:18" x14ac:dyDescent="0.25">
      <c r="A84" s="6">
        <v>10484</v>
      </c>
      <c r="B84" s="7">
        <v>40204</v>
      </c>
      <c r="C84" t="s">
        <v>17</v>
      </c>
      <c r="D84" s="14" t="s">
        <v>104</v>
      </c>
      <c r="E84" s="6" t="s">
        <v>18</v>
      </c>
      <c r="F84" s="8" t="s">
        <v>39</v>
      </c>
      <c r="G84" s="6" t="s">
        <v>31</v>
      </c>
      <c r="H84" s="9">
        <v>170.64</v>
      </c>
      <c r="I84" s="10">
        <v>1</v>
      </c>
      <c r="J84" s="9">
        <f t="shared" si="14"/>
        <v>170.64</v>
      </c>
      <c r="K84" s="9">
        <f t="shared" si="10"/>
        <v>10.238399999999999</v>
      </c>
      <c r="L84" s="11">
        <f t="shared" si="11"/>
        <v>180.88</v>
      </c>
      <c r="M84" s="11">
        <v>583.59</v>
      </c>
      <c r="N84" s="11">
        <f t="shared" si="12"/>
        <v>-412.95000000000005</v>
      </c>
      <c r="O84" s="12">
        <f t="shared" si="13"/>
        <v>-2.420007032348805</v>
      </c>
      <c r="P84" s="6" t="s">
        <v>21</v>
      </c>
      <c r="Q84" s="6" t="str">
        <f>VLOOKUP(C84,'[1]Customer List Query'!$A$2:$B$48,2,FALSE)</f>
        <v>Doug</v>
      </c>
      <c r="R84" s="13"/>
    </row>
    <row r="85" spans="1:18" x14ac:dyDescent="0.25">
      <c r="A85" s="6">
        <v>10485</v>
      </c>
      <c r="B85" s="7">
        <v>40204</v>
      </c>
      <c r="C85" t="s">
        <v>54</v>
      </c>
      <c r="D85" s="14" t="s">
        <v>106</v>
      </c>
      <c r="E85" s="8" t="s">
        <v>26</v>
      </c>
      <c r="F85" s="6" t="s">
        <v>37</v>
      </c>
      <c r="G85" s="6" t="s">
        <v>31</v>
      </c>
      <c r="H85" s="9">
        <v>5.99</v>
      </c>
      <c r="I85" s="10">
        <v>3</v>
      </c>
      <c r="J85" s="9">
        <f t="shared" si="14"/>
        <v>17.97</v>
      </c>
      <c r="K85" s="9">
        <f t="shared" si="10"/>
        <v>1.0781999999999998</v>
      </c>
      <c r="L85" s="11">
        <f t="shared" si="11"/>
        <v>19.05</v>
      </c>
      <c r="M85" s="11">
        <v>12.04</v>
      </c>
      <c r="N85" s="11">
        <f t="shared" si="12"/>
        <v>5.93</v>
      </c>
      <c r="O85" s="12">
        <f t="shared" si="13"/>
        <v>0.32999443516972732</v>
      </c>
      <c r="P85" s="6" t="s">
        <v>43</v>
      </c>
      <c r="Q85" s="6" t="str">
        <f>VLOOKUP(C85,'[1]Customer List Query'!$A$2:$B$48,2,FALSE)</f>
        <v>Molly</v>
      </c>
      <c r="R85" s="13"/>
    </row>
    <row r="86" spans="1:18" x14ac:dyDescent="0.25">
      <c r="A86" s="6">
        <v>10486</v>
      </c>
      <c r="B86" s="7">
        <v>40208</v>
      </c>
      <c r="C86" t="s">
        <v>52</v>
      </c>
      <c r="D86" s="14" t="s">
        <v>107</v>
      </c>
      <c r="E86" s="8" t="s">
        <v>26</v>
      </c>
      <c r="F86" s="8" t="s">
        <v>68</v>
      </c>
      <c r="G86" s="6" t="s">
        <v>31</v>
      </c>
      <c r="H86" s="9">
        <v>110.29</v>
      </c>
      <c r="I86" s="10">
        <v>10</v>
      </c>
      <c r="J86" s="9">
        <f t="shared" si="14"/>
        <v>1102.9000000000001</v>
      </c>
      <c r="K86" s="9">
        <f t="shared" si="10"/>
        <v>66.174000000000007</v>
      </c>
      <c r="L86" s="11">
        <f t="shared" si="11"/>
        <v>1169.07</v>
      </c>
      <c r="M86" s="11">
        <v>189.7</v>
      </c>
      <c r="N86" s="11">
        <f t="shared" si="12"/>
        <v>913.2</v>
      </c>
      <c r="O86" s="12">
        <f t="shared" si="13"/>
        <v>0.8279989119593798</v>
      </c>
      <c r="P86" s="6" t="s">
        <v>21</v>
      </c>
      <c r="Q86" s="6" t="str">
        <f>VLOOKUP(C86,'[1]Customer List Query'!$A$2:$B$48,2,FALSE)</f>
        <v>Tammy</v>
      </c>
      <c r="R86" s="13"/>
    </row>
    <row r="87" spans="1:18" x14ac:dyDescent="0.25">
      <c r="A87" s="6">
        <v>10487</v>
      </c>
      <c r="B87" s="7">
        <v>40208</v>
      </c>
      <c r="C87" t="s">
        <v>59</v>
      </c>
      <c r="D87" s="14" t="s">
        <v>104</v>
      </c>
      <c r="E87" s="6" t="s">
        <v>18</v>
      </c>
      <c r="F87" s="6" t="s">
        <v>37</v>
      </c>
      <c r="G87" s="6" t="s">
        <v>31</v>
      </c>
      <c r="H87" s="9">
        <v>23.99</v>
      </c>
      <c r="I87" s="10">
        <v>7</v>
      </c>
      <c r="J87" s="9">
        <f t="shared" si="14"/>
        <v>167.93</v>
      </c>
      <c r="K87" s="9">
        <f t="shared" si="10"/>
        <v>10.075799999999999</v>
      </c>
      <c r="L87" s="11">
        <f t="shared" si="11"/>
        <v>178.01</v>
      </c>
      <c r="M87" s="11">
        <v>82.53</v>
      </c>
      <c r="N87" s="11">
        <f t="shared" si="12"/>
        <v>85.4</v>
      </c>
      <c r="O87" s="12">
        <f t="shared" si="13"/>
        <v>0.50854522717799089</v>
      </c>
      <c r="P87" s="6" t="s">
        <v>21</v>
      </c>
      <c r="Q87" s="6" t="str">
        <f>VLOOKUP(C87,'[1]Customer List Query'!$A$2:$B$48,2,FALSE)</f>
        <v>Steve</v>
      </c>
      <c r="R87" s="13"/>
    </row>
    <row r="88" spans="1:18" x14ac:dyDescent="0.25">
      <c r="A88" s="6">
        <v>10488</v>
      </c>
      <c r="B88" s="7">
        <v>40208</v>
      </c>
      <c r="C88" s="14" t="s">
        <v>74</v>
      </c>
      <c r="D88" s="14" t="s">
        <v>106</v>
      </c>
      <c r="E88" s="6" t="s">
        <v>18</v>
      </c>
      <c r="F88" s="6" t="s">
        <v>97</v>
      </c>
      <c r="G88" s="6" t="s">
        <v>20</v>
      </c>
      <c r="H88" s="9">
        <v>36.5</v>
      </c>
      <c r="I88" s="10">
        <v>9</v>
      </c>
      <c r="J88" s="9">
        <f t="shared" si="14"/>
        <v>328.5</v>
      </c>
      <c r="K88" s="9">
        <f t="shared" si="10"/>
        <v>19.71</v>
      </c>
      <c r="L88" s="11">
        <f t="shared" si="11"/>
        <v>348.21</v>
      </c>
      <c r="M88" s="11">
        <v>49.28</v>
      </c>
      <c r="N88" s="11">
        <f t="shared" si="12"/>
        <v>279.22000000000003</v>
      </c>
      <c r="O88" s="12">
        <f t="shared" si="13"/>
        <v>0.84998477929984784</v>
      </c>
      <c r="P88" s="6" t="s">
        <v>21</v>
      </c>
      <c r="Q88" s="6" t="str">
        <f>VLOOKUP(C88,'[1]Customer List Query'!$A$2:$B$48,2,FALSE)</f>
        <v>Steve</v>
      </c>
      <c r="R88" s="13"/>
    </row>
    <row r="89" spans="1:18" x14ac:dyDescent="0.25">
      <c r="A89" s="6">
        <v>10489</v>
      </c>
      <c r="B89" s="7">
        <v>40209</v>
      </c>
      <c r="C89" t="s">
        <v>44</v>
      </c>
      <c r="D89" s="14" t="s">
        <v>104</v>
      </c>
      <c r="E89" s="6" t="s">
        <v>18</v>
      </c>
      <c r="F89" s="6" t="s">
        <v>99</v>
      </c>
      <c r="G89" s="6" t="s">
        <v>49</v>
      </c>
      <c r="H89" s="9">
        <v>192.03</v>
      </c>
      <c r="I89" s="10"/>
      <c r="J89" s="9">
        <f>H89</f>
        <v>192.03</v>
      </c>
      <c r="K89" s="9">
        <f t="shared" si="10"/>
        <v>11.521799999999999</v>
      </c>
      <c r="L89" s="11">
        <f t="shared" si="11"/>
        <v>203.55</v>
      </c>
      <c r="M89" s="11">
        <v>253.48</v>
      </c>
      <c r="N89" s="11">
        <f t="shared" si="12"/>
        <v>-61.449999999999989</v>
      </c>
      <c r="O89" s="12">
        <f t="shared" si="13"/>
        <v>-0.32000208300786331</v>
      </c>
      <c r="P89" s="6" t="s">
        <v>21</v>
      </c>
      <c r="Q89" s="6" t="str">
        <f>VLOOKUP(C89,'[1]Customer List Query'!$A$2:$B$48,2,FALSE)</f>
        <v>Bobby</v>
      </c>
      <c r="R89" s="13"/>
    </row>
    <row r="90" spans="1:18" x14ac:dyDescent="0.25">
      <c r="A90" s="6">
        <v>10490</v>
      </c>
      <c r="B90" s="7">
        <v>40209</v>
      </c>
      <c r="C90" t="s">
        <v>93</v>
      </c>
      <c r="D90" s="14" t="s">
        <v>109</v>
      </c>
      <c r="E90" s="6" t="s">
        <v>18</v>
      </c>
      <c r="F90" s="6" t="s">
        <v>48</v>
      </c>
      <c r="G90" s="6" t="s">
        <v>49</v>
      </c>
      <c r="H90" s="9">
        <v>35</v>
      </c>
      <c r="I90" s="10"/>
      <c r="J90" s="9">
        <f>H90</f>
        <v>35</v>
      </c>
      <c r="K90" s="9">
        <v>0</v>
      </c>
      <c r="L90" s="11">
        <f t="shared" si="11"/>
        <v>35</v>
      </c>
      <c r="M90" s="11">
        <v>15.75</v>
      </c>
      <c r="N90" s="11">
        <f t="shared" si="12"/>
        <v>19.25</v>
      </c>
      <c r="O90" s="12">
        <f t="shared" si="13"/>
        <v>0.55000000000000004</v>
      </c>
      <c r="P90" s="6" t="s">
        <v>21</v>
      </c>
      <c r="Q90" s="6" t="str">
        <f>VLOOKUP(C90,'[1]Customer List Query'!$A$2:$B$48,2,FALSE)</f>
        <v>Chris</v>
      </c>
      <c r="R90" s="13"/>
    </row>
    <row r="91" spans="1:18" x14ac:dyDescent="0.25">
      <c r="A91" s="6">
        <v>10491</v>
      </c>
      <c r="B91" s="7">
        <v>40209</v>
      </c>
      <c r="C91" t="s">
        <v>94</v>
      </c>
      <c r="D91" s="14" t="s">
        <v>104</v>
      </c>
      <c r="E91" s="6" t="s">
        <v>18</v>
      </c>
      <c r="F91" s="6" t="s">
        <v>30</v>
      </c>
      <c r="G91" s="6" t="s">
        <v>31</v>
      </c>
      <c r="H91" s="9">
        <v>89.95</v>
      </c>
      <c r="I91" s="10">
        <v>8</v>
      </c>
      <c r="J91" s="9">
        <f t="shared" ref="J91:J98" si="15">ROUND(H91*I91,2)</f>
        <v>719.6</v>
      </c>
      <c r="K91" s="9">
        <f t="shared" ref="K91:K98" si="16">J91*0.06</f>
        <v>43.176000000000002</v>
      </c>
      <c r="L91" s="11">
        <f t="shared" si="11"/>
        <v>762.78</v>
      </c>
      <c r="M91" s="11">
        <v>70.16</v>
      </c>
      <c r="N91" s="11">
        <f t="shared" si="12"/>
        <v>649.44000000000005</v>
      </c>
      <c r="O91" s="12">
        <f t="shared" si="13"/>
        <v>0.90250138966092275</v>
      </c>
      <c r="P91" s="6" t="s">
        <v>21</v>
      </c>
      <c r="Q91" s="6" t="str">
        <f>VLOOKUP(C91,'[1]Customer List Query'!$A$2:$B$48,2,FALSE)</f>
        <v>Scott</v>
      </c>
      <c r="R91" s="13"/>
    </row>
    <row r="92" spans="1:18" x14ac:dyDescent="0.25">
      <c r="A92" s="6">
        <v>10492</v>
      </c>
      <c r="B92" s="7">
        <v>40209</v>
      </c>
      <c r="C92" t="s">
        <v>71</v>
      </c>
      <c r="D92" s="14" t="s">
        <v>104</v>
      </c>
      <c r="E92" s="6" t="s">
        <v>18</v>
      </c>
      <c r="F92" s="6" t="s">
        <v>81</v>
      </c>
      <c r="G92" s="6" t="s">
        <v>20</v>
      </c>
      <c r="H92" s="9">
        <v>102</v>
      </c>
      <c r="I92" s="10">
        <v>5</v>
      </c>
      <c r="J92" s="9">
        <f t="shared" si="15"/>
        <v>510</v>
      </c>
      <c r="K92" s="9">
        <f t="shared" si="16"/>
        <v>30.599999999999998</v>
      </c>
      <c r="L92" s="11">
        <f t="shared" si="11"/>
        <v>540.6</v>
      </c>
      <c r="M92" s="11">
        <v>104.04</v>
      </c>
      <c r="N92" s="11">
        <f t="shared" si="12"/>
        <v>405.96</v>
      </c>
      <c r="O92" s="12">
        <f t="shared" si="13"/>
        <v>0.79599999999999993</v>
      </c>
      <c r="P92" s="6" t="s">
        <v>21</v>
      </c>
      <c r="Q92" s="6" t="str">
        <f>VLOOKUP(C92,'[1]Customer List Query'!$A$2:$B$48,2,FALSE)</f>
        <v>Molly</v>
      </c>
      <c r="R92" s="13"/>
    </row>
    <row r="93" spans="1:18" x14ac:dyDescent="0.25">
      <c r="A93" s="6">
        <v>10493</v>
      </c>
      <c r="B93" s="7">
        <v>40209</v>
      </c>
      <c r="C93" s="14" t="s">
        <v>77</v>
      </c>
      <c r="D93" s="14" t="s">
        <v>106</v>
      </c>
      <c r="E93" s="8" t="s">
        <v>26</v>
      </c>
      <c r="F93" s="6" t="s">
        <v>37</v>
      </c>
      <c r="G93" s="6" t="s">
        <v>31</v>
      </c>
      <c r="H93" s="9">
        <v>23.99</v>
      </c>
      <c r="I93" s="10">
        <v>1</v>
      </c>
      <c r="J93" s="9">
        <f t="shared" si="15"/>
        <v>23.99</v>
      </c>
      <c r="K93" s="9">
        <f t="shared" si="16"/>
        <v>1.4393999999999998</v>
      </c>
      <c r="L93" s="11">
        <f t="shared" si="11"/>
        <v>25.43</v>
      </c>
      <c r="M93" s="11">
        <v>33.590000000000003</v>
      </c>
      <c r="N93" s="11">
        <f t="shared" si="12"/>
        <v>-9.600000000000005</v>
      </c>
      <c r="O93" s="12">
        <f t="shared" si="13"/>
        <v>-0.4001667361400586</v>
      </c>
      <c r="P93" s="6" t="s">
        <v>21</v>
      </c>
      <c r="Q93" s="6" t="str">
        <f>VLOOKUP(C93,'[1]Customer List Query'!$A$2:$B$48,2,FALSE)</f>
        <v>Bobby</v>
      </c>
      <c r="R93" s="13"/>
    </row>
    <row r="94" spans="1:18" x14ac:dyDescent="0.25">
      <c r="A94" s="6">
        <v>10494</v>
      </c>
      <c r="B94" s="7">
        <v>40209</v>
      </c>
      <c r="C94" s="14" t="s">
        <v>74</v>
      </c>
      <c r="D94" s="14" t="s">
        <v>106</v>
      </c>
      <c r="E94" s="6" t="s">
        <v>18</v>
      </c>
      <c r="F94" s="8" t="s">
        <v>78</v>
      </c>
      <c r="G94" s="6" t="s">
        <v>20</v>
      </c>
      <c r="H94" s="9">
        <v>19.95</v>
      </c>
      <c r="I94" s="10">
        <v>3</v>
      </c>
      <c r="J94" s="9">
        <f t="shared" si="15"/>
        <v>59.85</v>
      </c>
      <c r="K94" s="9">
        <f t="shared" si="16"/>
        <v>3.5909999999999997</v>
      </c>
      <c r="L94" s="11">
        <f t="shared" si="11"/>
        <v>63.44</v>
      </c>
      <c r="M94" s="11">
        <v>24.74</v>
      </c>
      <c r="N94" s="11">
        <f t="shared" si="12"/>
        <v>35.11</v>
      </c>
      <c r="O94" s="12">
        <f t="shared" si="13"/>
        <v>0.58663324979114451</v>
      </c>
      <c r="P94" s="6" t="s">
        <v>21</v>
      </c>
      <c r="Q94" s="6" t="str">
        <f>VLOOKUP(C94,'[1]Customer List Query'!$A$2:$B$48,2,FALSE)</f>
        <v>Steve</v>
      </c>
      <c r="R94" s="13"/>
    </row>
    <row r="95" spans="1:18" x14ac:dyDescent="0.25">
      <c r="A95" s="6">
        <v>10495</v>
      </c>
      <c r="B95" s="7">
        <v>40210</v>
      </c>
      <c r="C95" t="s">
        <v>45</v>
      </c>
      <c r="D95" s="14" t="s">
        <v>108</v>
      </c>
      <c r="E95" s="8" t="s">
        <v>26</v>
      </c>
      <c r="F95" s="6" t="s">
        <v>81</v>
      </c>
      <c r="G95" s="6" t="s">
        <v>20</v>
      </c>
      <c r="H95" s="9">
        <v>210</v>
      </c>
      <c r="I95" s="10">
        <v>10</v>
      </c>
      <c r="J95" s="9">
        <f t="shared" si="15"/>
        <v>2100</v>
      </c>
      <c r="K95" s="9">
        <f t="shared" si="16"/>
        <v>126</v>
      </c>
      <c r="L95" s="11">
        <f t="shared" si="11"/>
        <v>2226</v>
      </c>
      <c r="M95" s="11">
        <v>831.6</v>
      </c>
      <c r="N95" s="11">
        <f t="shared" si="12"/>
        <v>1268.4000000000001</v>
      </c>
      <c r="O95" s="12">
        <f t="shared" si="13"/>
        <v>0.60400000000000009</v>
      </c>
      <c r="P95" s="6" t="s">
        <v>21</v>
      </c>
      <c r="Q95" s="6" t="str">
        <f>VLOOKUP(C95,'[1]Customer List Query'!$A$2:$B$48,2,FALSE)</f>
        <v>Doug</v>
      </c>
      <c r="R95" s="13"/>
    </row>
    <row r="96" spans="1:18" x14ac:dyDescent="0.25">
      <c r="A96" s="6">
        <v>10496</v>
      </c>
      <c r="B96" s="7">
        <v>40210</v>
      </c>
      <c r="C96" t="s">
        <v>22</v>
      </c>
      <c r="D96" s="14" t="s">
        <v>105</v>
      </c>
      <c r="E96" s="6" t="s">
        <v>18</v>
      </c>
      <c r="F96" s="8" t="s">
        <v>19</v>
      </c>
      <c r="G96" s="6" t="s">
        <v>20</v>
      </c>
      <c r="H96" s="9">
        <v>43.32</v>
      </c>
      <c r="I96" s="10">
        <v>10</v>
      </c>
      <c r="J96" s="9">
        <f t="shared" si="15"/>
        <v>433.2</v>
      </c>
      <c r="K96" s="9">
        <f t="shared" si="16"/>
        <v>25.991999999999997</v>
      </c>
      <c r="L96" s="11">
        <f t="shared" si="11"/>
        <v>459.19</v>
      </c>
      <c r="M96" s="11">
        <v>175.45</v>
      </c>
      <c r="N96" s="11">
        <f t="shared" si="12"/>
        <v>257.75</v>
      </c>
      <c r="O96" s="12">
        <f t="shared" si="13"/>
        <v>0.59499076638965842</v>
      </c>
      <c r="P96" s="6" t="s">
        <v>21</v>
      </c>
      <c r="Q96" s="6" t="str">
        <f>VLOOKUP(C96,'[1]Customer List Query'!$A$2:$B$48,2,FALSE)</f>
        <v>Chris</v>
      </c>
      <c r="R96" s="13"/>
    </row>
    <row r="97" spans="1:18" x14ac:dyDescent="0.25">
      <c r="A97" s="6">
        <v>10497</v>
      </c>
      <c r="B97" s="7">
        <v>40210</v>
      </c>
      <c r="C97" t="s">
        <v>29</v>
      </c>
      <c r="D97" s="14" t="s">
        <v>107</v>
      </c>
      <c r="E97" s="8" t="s">
        <v>26</v>
      </c>
      <c r="F97" s="6" t="s">
        <v>58</v>
      </c>
      <c r="G97" s="8" t="s">
        <v>42</v>
      </c>
      <c r="H97" s="9">
        <v>50</v>
      </c>
      <c r="I97" s="10">
        <v>6</v>
      </c>
      <c r="J97" s="9">
        <f t="shared" si="15"/>
        <v>300</v>
      </c>
      <c r="K97" s="9">
        <f t="shared" si="16"/>
        <v>18</v>
      </c>
      <c r="L97" s="11">
        <f t="shared" si="11"/>
        <v>318</v>
      </c>
      <c r="M97" s="11">
        <v>214.29</v>
      </c>
      <c r="N97" s="11">
        <f t="shared" si="12"/>
        <v>85.710000000000008</v>
      </c>
      <c r="O97" s="12">
        <f t="shared" si="13"/>
        <v>0.28570000000000001</v>
      </c>
      <c r="P97" s="6" t="s">
        <v>24</v>
      </c>
      <c r="Q97" s="6" t="str">
        <f>VLOOKUP(C97,'[1]Customer List Query'!$A$2:$B$48,2,FALSE)</f>
        <v>Tammy</v>
      </c>
      <c r="R97" s="13"/>
    </row>
    <row r="98" spans="1:18" x14ac:dyDescent="0.25">
      <c r="A98" s="6">
        <v>10498</v>
      </c>
      <c r="B98" s="7">
        <v>40210</v>
      </c>
      <c r="C98" t="s">
        <v>93</v>
      </c>
      <c r="D98" s="14" t="s">
        <v>109</v>
      </c>
      <c r="E98" s="6" t="s">
        <v>18</v>
      </c>
      <c r="F98" s="6" t="s">
        <v>70</v>
      </c>
      <c r="G98" s="6" t="s">
        <v>31</v>
      </c>
      <c r="H98" s="9">
        <v>3.99</v>
      </c>
      <c r="I98" s="10">
        <v>2</v>
      </c>
      <c r="J98" s="9">
        <f t="shared" si="15"/>
        <v>7.98</v>
      </c>
      <c r="K98" s="9">
        <f t="shared" si="16"/>
        <v>0.4788</v>
      </c>
      <c r="L98" s="11">
        <f t="shared" si="11"/>
        <v>8.4600000000000009</v>
      </c>
      <c r="M98" s="11">
        <v>26.21</v>
      </c>
      <c r="N98" s="11">
        <f t="shared" si="12"/>
        <v>-18.23</v>
      </c>
      <c r="O98" s="12">
        <f t="shared" si="13"/>
        <v>-2.2844611528822054</v>
      </c>
      <c r="P98" s="6" t="s">
        <v>43</v>
      </c>
      <c r="Q98" s="6" t="str">
        <f>VLOOKUP(C98,'[1]Customer List Query'!$A$2:$B$48,2,FALSE)</f>
        <v>Chris</v>
      </c>
      <c r="R98" s="13"/>
    </row>
    <row r="99" spans="1:18" x14ac:dyDescent="0.25">
      <c r="A99" s="6">
        <v>10499</v>
      </c>
      <c r="B99" s="7">
        <v>40210</v>
      </c>
      <c r="C99" t="s">
        <v>54</v>
      </c>
      <c r="D99" s="14" t="s">
        <v>106</v>
      </c>
      <c r="E99" s="8" t="s">
        <v>26</v>
      </c>
      <c r="F99" s="6" t="s">
        <v>48</v>
      </c>
      <c r="G99" s="6" t="s">
        <v>49</v>
      </c>
      <c r="H99" s="9">
        <v>284</v>
      </c>
      <c r="I99" s="10"/>
      <c r="J99" s="9">
        <f>H99</f>
        <v>284</v>
      </c>
      <c r="K99" s="9">
        <v>0</v>
      </c>
      <c r="L99" s="11">
        <f t="shared" si="11"/>
        <v>284</v>
      </c>
      <c r="M99" s="11">
        <v>945.72</v>
      </c>
      <c r="N99" s="11">
        <f t="shared" si="12"/>
        <v>-661.72</v>
      </c>
      <c r="O99" s="12">
        <f t="shared" si="13"/>
        <v>-2.33</v>
      </c>
      <c r="P99" s="6" t="s">
        <v>21</v>
      </c>
      <c r="Q99" s="6" t="str">
        <f>VLOOKUP(C99,'[1]Customer List Query'!$A$2:$B$48,2,FALSE)</f>
        <v>Molly</v>
      </c>
      <c r="R99" s="13"/>
    </row>
    <row r="100" spans="1:18" x14ac:dyDescent="0.25">
      <c r="A100" s="6">
        <v>10500</v>
      </c>
      <c r="B100" s="7">
        <v>40210</v>
      </c>
      <c r="C100" s="14" t="s">
        <v>56</v>
      </c>
      <c r="D100" s="14" t="s">
        <v>104</v>
      </c>
      <c r="E100" s="8" t="s">
        <v>26</v>
      </c>
      <c r="F100" s="6" t="s">
        <v>48</v>
      </c>
      <c r="G100" s="6" t="s">
        <v>49</v>
      </c>
      <c r="H100" s="9">
        <v>260</v>
      </c>
      <c r="I100" s="10"/>
      <c r="J100" s="9">
        <f>H100</f>
        <v>260</v>
      </c>
      <c r="K100" s="9">
        <v>0</v>
      </c>
      <c r="L100" s="11">
        <f t="shared" si="11"/>
        <v>260</v>
      </c>
      <c r="M100" s="11">
        <v>499.2</v>
      </c>
      <c r="N100" s="11">
        <f t="shared" si="12"/>
        <v>-239.2</v>
      </c>
      <c r="O100" s="12">
        <f t="shared" si="13"/>
        <v>-0.91999999999999993</v>
      </c>
      <c r="P100" s="6" t="s">
        <v>21</v>
      </c>
      <c r="Q100" s="6" t="str">
        <f>VLOOKUP(C100,'[1]Customer List Query'!$A$2:$B$48,2,FALSE)</f>
        <v>Sabrina</v>
      </c>
      <c r="R100" s="13"/>
    </row>
    <row r="101" spans="1:18" x14ac:dyDescent="0.25">
      <c r="A101" s="6">
        <v>10501</v>
      </c>
      <c r="B101" s="7">
        <v>40210</v>
      </c>
      <c r="C101" t="s">
        <v>47</v>
      </c>
      <c r="D101" s="14" t="s">
        <v>104</v>
      </c>
      <c r="E101" s="6" t="s">
        <v>18</v>
      </c>
      <c r="F101" s="6" t="s">
        <v>27</v>
      </c>
      <c r="G101" s="6" t="s">
        <v>28</v>
      </c>
      <c r="H101" s="9">
        <v>23.95</v>
      </c>
      <c r="I101" s="10">
        <v>8</v>
      </c>
      <c r="J101" s="9">
        <f>ROUND(H101*I101,2)</f>
        <v>191.6</v>
      </c>
      <c r="K101" s="9">
        <f>J101*0.06</f>
        <v>11.495999999999999</v>
      </c>
      <c r="L101" s="11">
        <f t="shared" si="11"/>
        <v>203.1</v>
      </c>
      <c r="M101" s="11">
        <v>105.38</v>
      </c>
      <c r="N101" s="11">
        <f t="shared" si="12"/>
        <v>86.22</v>
      </c>
      <c r="O101" s="12">
        <f t="shared" si="13"/>
        <v>0.45</v>
      </c>
      <c r="P101" s="6" t="s">
        <v>21</v>
      </c>
      <c r="Q101" s="6" t="str">
        <f>VLOOKUP(C101,'[1]Customer List Query'!$A$2:$B$48,2,FALSE)</f>
        <v>Chris</v>
      </c>
      <c r="R101" s="13"/>
    </row>
    <row r="102" spans="1:18" x14ac:dyDescent="0.25">
      <c r="A102" s="6">
        <v>10502</v>
      </c>
      <c r="B102" s="7">
        <v>40210</v>
      </c>
      <c r="C102" t="s">
        <v>80</v>
      </c>
      <c r="D102" s="14" t="s">
        <v>106</v>
      </c>
      <c r="E102" s="8" t="s">
        <v>26</v>
      </c>
      <c r="F102" s="6" t="s">
        <v>92</v>
      </c>
      <c r="G102" s="6" t="s">
        <v>49</v>
      </c>
      <c r="H102" s="9">
        <v>60</v>
      </c>
      <c r="I102" s="10"/>
      <c r="J102" s="9">
        <f>H102</f>
        <v>60</v>
      </c>
      <c r="K102" s="9">
        <v>0</v>
      </c>
      <c r="L102" s="11">
        <f t="shared" si="11"/>
        <v>60</v>
      </c>
      <c r="M102" s="11">
        <v>21.6</v>
      </c>
      <c r="N102" s="11">
        <f t="shared" si="12"/>
        <v>38.4</v>
      </c>
      <c r="O102" s="12">
        <f t="shared" si="13"/>
        <v>0.64</v>
      </c>
      <c r="P102" s="6" t="s">
        <v>21</v>
      </c>
      <c r="Q102" s="6" t="str">
        <f>VLOOKUP(C102,'[1]Customer List Query'!$A$2:$B$48,2,FALSE)</f>
        <v>Chris</v>
      </c>
      <c r="R102" s="13"/>
    </row>
    <row r="103" spans="1:18" x14ac:dyDescent="0.25">
      <c r="A103" s="6">
        <v>10503</v>
      </c>
      <c r="B103" s="7">
        <v>40211</v>
      </c>
      <c r="C103" t="s">
        <v>85</v>
      </c>
      <c r="D103" s="14" t="s">
        <v>108</v>
      </c>
      <c r="E103" s="8" t="s">
        <v>26</v>
      </c>
      <c r="F103" s="6" t="s">
        <v>66</v>
      </c>
      <c r="G103" s="8" t="s">
        <v>42</v>
      </c>
      <c r="H103" s="9">
        <v>35</v>
      </c>
      <c r="I103" s="10">
        <v>10</v>
      </c>
      <c r="J103" s="9">
        <f t="shared" ref="J103:J108" si="17">ROUND(H103*I103,2)</f>
        <v>350</v>
      </c>
      <c r="K103" s="9">
        <f t="shared" ref="K103:K119" si="18">J103*0.06</f>
        <v>21</v>
      </c>
      <c r="L103" s="11">
        <f t="shared" si="11"/>
        <v>371</v>
      </c>
      <c r="M103" s="11">
        <v>157.5</v>
      </c>
      <c r="N103" s="11">
        <f t="shared" si="12"/>
        <v>192.5</v>
      </c>
      <c r="O103" s="12">
        <f t="shared" si="13"/>
        <v>0.55000000000000004</v>
      </c>
      <c r="P103" s="6" t="s">
        <v>43</v>
      </c>
      <c r="Q103" s="6" t="str">
        <f>VLOOKUP(C103,'[1]Customer List Query'!$A$2:$B$48,2,FALSE)</f>
        <v>Sabrina</v>
      </c>
      <c r="R103" s="13"/>
    </row>
    <row r="104" spans="1:18" x14ac:dyDescent="0.25">
      <c r="A104" s="6">
        <v>10504</v>
      </c>
      <c r="B104" s="7">
        <v>40211</v>
      </c>
      <c r="C104" t="s">
        <v>59</v>
      </c>
      <c r="D104" s="14" t="s">
        <v>104</v>
      </c>
      <c r="E104" s="6" t="s">
        <v>18</v>
      </c>
      <c r="F104" s="6" t="s">
        <v>66</v>
      </c>
      <c r="G104" s="8" t="s">
        <v>42</v>
      </c>
      <c r="H104" s="9">
        <v>35</v>
      </c>
      <c r="I104" s="10">
        <v>10</v>
      </c>
      <c r="J104" s="9">
        <f t="shared" si="17"/>
        <v>350</v>
      </c>
      <c r="K104" s="9">
        <f t="shared" si="18"/>
        <v>21</v>
      </c>
      <c r="L104" s="11">
        <f t="shared" si="11"/>
        <v>371</v>
      </c>
      <c r="M104" s="11">
        <v>119</v>
      </c>
      <c r="N104" s="11">
        <f t="shared" si="12"/>
        <v>231</v>
      </c>
      <c r="O104" s="12">
        <f t="shared" si="13"/>
        <v>0.66</v>
      </c>
      <c r="P104" s="6" t="s">
        <v>43</v>
      </c>
      <c r="Q104" s="6" t="str">
        <f>VLOOKUP(C104,'[1]Customer List Query'!$A$2:$B$48,2,FALSE)</f>
        <v>Steve</v>
      </c>
      <c r="R104" s="13"/>
    </row>
    <row r="105" spans="1:18" x14ac:dyDescent="0.25">
      <c r="A105" s="6">
        <v>10505</v>
      </c>
      <c r="B105" s="7">
        <v>40211</v>
      </c>
      <c r="C105" t="s">
        <v>89</v>
      </c>
      <c r="D105" s="14" t="s">
        <v>104</v>
      </c>
      <c r="E105" s="6" t="s">
        <v>18</v>
      </c>
      <c r="F105" s="8" t="s">
        <v>35</v>
      </c>
      <c r="G105" s="6" t="s">
        <v>31</v>
      </c>
      <c r="H105" s="9">
        <v>799.85</v>
      </c>
      <c r="I105" s="10">
        <v>1</v>
      </c>
      <c r="J105" s="9">
        <f t="shared" si="17"/>
        <v>799.85</v>
      </c>
      <c r="K105" s="9">
        <f t="shared" si="18"/>
        <v>47.991</v>
      </c>
      <c r="L105" s="11">
        <f t="shared" si="11"/>
        <v>847.84</v>
      </c>
      <c r="M105" s="11">
        <v>1359.75</v>
      </c>
      <c r="N105" s="11">
        <f t="shared" si="12"/>
        <v>-559.9</v>
      </c>
      <c r="O105" s="12">
        <f t="shared" si="13"/>
        <v>-0.7000062511720947</v>
      </c>
      <c r="P105" s="6" t="s">
        <v>21</v>
      </c>
      <c r="Q105" s="6" t="str">
        <f>VLOOKUP(C105,'[1]Customer List Query'!$A$2:$B$48,2,FALSE)</f>
        <v>Sandra</v>
      </c>
      <c r="R105" s="13"/>
    </row>
    <row r="106" spans="1:18" x14ac:dyDescent="0.25">
      <c r="A106" s="6">
        <v>10506</v>
      </c>
      <c r="B106" s="7">
        <v>40211</v>
      </c>
      <c r="C106" t="s">
        <v>94</v>
      </c>
      <c r="D106" s="14" t="s">
        <v>104</v>
      </c>
      <c r="E106" s="6" t="s">
        <v>18</v>
      </c>
      <c r="F106" s="6" t="s">
        <v>55</v>
      </c>
      <c r="G106" s="6" t="s">
        <v>28</v>
      </c>
      <c r="H106" s="9">
        <v>2400</v>
      </c>
      <c r="I106" s="10">
        <v>5</v>
      </c>
      <c r="J106" s="9">
        <f t="shared" si="17"/>
        <v>12000</v>
      </c>
      <c r="K106" s="9">
        <f t="shared" si="18"/>
        <v>720</v>
      </c>
      <c r="L106" s="11">
        <f t="shared" si="11"/>
        <v>12720</v>
      </c>
      <c r="M106" s="11">
        <v>5880</v>
      </c>
      <c r="N106" s="11">
        <f t="shared" si="12"/>
        <v>6120</v>
      </c>
      <c r="O106" s="12">
        <f t="shared" si="13"/>
        <v>0.51</v>
      </c>
      <c r="P106" s="6" t="s">
        <v>21</v>
      </c>
      <c r="Q106" s="6" t="str">
        <f>VLOOKUP(C106,'[1]Customer List Query'!$A$2:$B$48,2,FALSE)</f>
        <v>Scott</v>
      </c>
      <c r="R106" s="13"/>
    </row>
    <row r="107" spans="1:18" x14ac:dyDescent="0.25">
      <c r="A107" s="6">
        <v>10507</v>
      </c>
      <c r="B107" s="7">
        <v>40215</v>
      </c>
      <c r="C107" t="s">
        <v>52</v>
      </c>
      <c r="D107" s="14" t="s">
        <v>107</v>
      </c>
      <c r="E107" s="8" t="s">
        <v>26</v>
      </c>
      <c r="F107" s="6" t="s">
        <v>30</v>
      </c>
      <c r="G107" s="6" t="s">
        <v>31</v>
      </c>
      <c r="H107" s="9">
        <v>69.95</v>
      </c>
      <c r="I107" s="10">
        <v>5</v>
      </c>
      <c r="J107" s="9">
        <f t="shared" si="17"/>
        <v>349.75</v>
      </c>
      <c r="K107" s="9">
        <f t="shared" si="18"/>
        <v>20.984999999999999</v>
      </c>
      <c r="L107" s="11">
        <f t="shared" si="11"/>
        <v>370.74</v>
      </c>
      <c r="M107" s="11">
        <v>60.86</v>
      </c>
      <c r="N107" s="11">
        <f t="shared" si="12"/>
        <v>288.89</v>
      </c>
      <c r="O107" s="12">
        <f t="shared" si="13"/>
        <v>0.82598999285203711</v>
      </c>
      <c r="P107" s="6" t="s">
        <v>21</v>
      </c>
      <c r="Q107" s="6" t="str">
        <f>VLOOKUP(C107,'[1]Customer List Query'!$A$2:$B$48,2,FALSE)</f>
        <v>Tammy</v>
      </c>
      <c r="R107" s="13"/>
    </row>
    <row r="108" spans="1:18" x14ac:dyDescent="0.25">
      <c r="A108" s="6">
        <v>10508</v>
      </c>
      <c r="B108" s="7">
        <v>40215</v>
      </c>
      <c r="C108" t="s">
        <v>90</v>
      </c>
      <c r="D108" s="14" t="s">
        <v>104</v>
      </c>
      <c r="E108" s="6" t="s">
        <v>18</v>
      </c>
      <c r="F108" s="6" t="s">
        <v>70</v>
      </c>
      <c r="G108" s="6" t="s">
        <v>31</v>
      </c>
      <c r="H108" s="9">
        <v>3.99</v>
      </c>
      <c r="I108" s="10">
        <v>6</v>
      </c>
      <c r="J108" s="9">
        <f t="shared" si="17"/>
        <v>23.94</v>
      </c>
      <c r="K108" s="9">
        <f t="shared" si="18"/>
        <v>1.4364000000000001</v>
      </c>
      <c r="L108" s="11">
        <f t="shared" si="11"/>
        <v>25.38</v>
      </c>
      <c r="M108" s="11">
        <v>11.65</v>
      </c>
      <c r="N108" s="11">
        <f t="shared" si="12"/>
        <v>12.290000000000001</v>
      </c>
      <c r="O108" s="12">
        <f t="shared" si="13"/>
        <v>0.51336675020885547</v>
      </c>
      <c r="P108" s="6" t="s">
        <v>43</v>
      </c>
      <c r="Q108" s="6" t="str">
        <f>VLOOKUP(C108,'[1]Customer List Query'!$A$2:$B$48,2,FALSE)</f>
        <v>Bobby</v>
      </c>
      <c r="R108" s="13"/>
    </row>
    <row r="109" spans="1:18" x14ac:dyDescent="0.25">
      <c r="A109" s="6">
        <v>10509</v>
      </c>
      <c r="B109" s="7">
        <v>40215</v>
      </c>
      <c r="C109" s="14" t="s">
        <v>25</v>
      </c>
      <c r="D109" s="14" t="s">
        <v>106</v>
      </c>
      <c r="E109" s="8" t="s">
        <v>26</v>
      </c>
      <c r="F109" s="6" t="s">
        <v>99</v>
      </c>
      <c r="G109" s="6" t="s">
        <v>49</v>
      </c>
      <c r="H109" s="9">
        <v>26.7</v>
      </c>
      <c r="I109" s="10"/>
      <c r="J109" s="9">
        <f>H109</f>
        <v>26.7</v>
      </c>
      <c r="K109" s="9">
        <f t="shared" si="18"/>
        <v>1.6019999999999999</v>
      </c>
      <c r="L109" s="11">
        <f t="shared" si="11"/>
        <v>28.3</v>
      </c>
      <c r="M109" s="11">
        <v>41.65</v>
      </c>
      <c r="N109" s="11">
        <f t="shared" si="12"/>
        <v>-14.95</v>
      </c>
      <c r="O109" s="12">
        <f t="shared" si="13"/>
        <v>-0.55992509363295884</v>
      </c>
      <c r="P109" s="6" t="s">
        <v>21</v>
      </c>
      <c r="Q109" s="6" t="str">
        <f>VLOOKUP(C109,'[1]Customer List Query'!$A$2:$B$48,2,FALSE)</f>
        <v>Scott</v>
      </c>
      <c r="R109" s="13"/>
    </row>
    <row r="110" spans="1:18" x14ac:dyDescent="0.25">
      <c r="A110" s="6">
        <v>10510</v>
      </c>
      <c r="B110" s="7">
        <v>40216</v>
      </c>
      <c r="C110" t="s">
        <v>50</v>
      </c>
      <c r="D110" s="14" t="s">
        <v>106</v>
      </c>
      <c r="E110" s="6" t="s">
        <v>18</v>
      </c>
      <c r="F110" s="8" t="s">
        <v>19</v>
      </c>
      <c r="G110" s="6" t="s">
        <v>20</v>
      </c>
      <c r="H110" s="9">
        <v>42.43</v>
      </c>
      <c r="I110" s="10">
        <v>6</v>
      </c>
      <c r="J110" s="9">
        <f t="shared" ref="J110:J119" si="19">ROUND(H110*I110,2)</f>
        <v>254.58</v>
      </c>
      <c r="K110" s="9">
        <f t="shared" si="18"/>
        <v>15.274800000000001</v>
      </c>
      <c r="L110" s="11">
        <f t="shared" si="11"/>
        <v>269.85000000000002</v>
      </c>
      <c r="M110" s="11">
        <v>22.91</v>
      </c>
      <c r="N110" s="11">
        <f t="shared" si="12"/>
        <v>231.67000000000002</v>
      </c>
      <c r="O110" s="12">
        <f t="shared" si="13"/>
        <v>0.91000864168434281</v>
      </c>
      <c r="P110" s="6" t="s">
        <v>21</v>
      </c>
      <c r="Q110" s="6" t="str">
        <f>VLOOKUP(C110,'[1]Customer List Query'!$A$2:$B$48,2,FALSE)</f>
        <v>Scott</v>
      </c>
      <c r="R110" s="13"/>
    </row>
    <row r="111" spans="1:18" x14ac:dyDescent="0.25">
      <c r="A111" s="6">
        <v>10511</v>
      </c>
      <c r="B111" s="7">
        <v>40216</v>
      </c>
      <c r="C111" t="s">
        <v>40</v>
      </c>
      <c r="D111" s="14" t="s">
        <v>108</v>
      </c>
      <c r="E111" s="6" t="s">
        <v>18</v>
      </c>
      <c r="F111" s="6" t="s">
        <v>66</v>
      </c>
      <c r="G111" s="8" t="s">
        <v>42</v>
      </c>
      <c r="H111" s="9">
        <v>89.95</v>
      </c>
      <c r="I111" s="10">
        <v>7</v>
      </c>
      <c r="J111" s="9">
        <f t="shared" si="19"/>
        <v>629.65</v>
      </c>
      <c r="K111" s="9">
        <f t="shared" si="18"/>
        <v>37.778999999999996</v>
      </c>
      <c r="L111" s="11">
        <f t="shared" si="11"/>
        <v>667.43</v>
      </c>
      <c r="M111" s="11">
        <v>340.01</v>
      </c>
      <c r="N111" s="11">
        <f t="shared" si="12"/>
        <v>289.64</v>
      </c>
      <c r="O111" s="12">
        <f t="shared" si="13"/>
        <v>0.46000158818391168</v>
      </c>
      <c r="P111" s="6" t="s">
        <v>21</v>
      </c>
      <c r="Q111" s="6" t="str">
        <f>VLOOKUP(C111,'[1]Customer List Query'!$A$2:$B$48,2,FALSE)</f>
        <v>Sandra</v>
      </c>
      <c r="R111" s="13"/>
    </row>
    <row r="112" spans="1:18" x14ac:dyDescent="0.25">
      <c r="A112" s="6">
        <v>10512</v>
      </c>
      <c r="B112" s="7">
        <v>40216</v>
      </c>
      <c r="C112" t="s">
        <v>44</v>
      </c>
      <c r="D112" s="14" t="s">
        <v>104</v>
      </c>
      <c r="E112" s="6" t="s">
        <v>18</v>
      </c>
      <c r="F112" s="6" t="s">
        <v>100</v>
      </c>
      <c r="G112" s="6" t="s">
        <v>28</v>
      </c>
      <c r="H112" s="9">
        <v>89.95</v>
      </c>
      <c r="I112" s="10">
        <v>10</v>
      </c>
      <c r="J112" s="9">
        <f t="shared" si="19"/>
        <v>899.5</v>
      </c>
      <c r="K112" s="9">
        <f t="shared" si="18"/>
        <v>53.97</v>
      </c>
      <c r="L112" s="11">
        <f t="shared" si="11"/>
        <v>953.47</v>
      </c>
      <c r="M112" s="11">
        <v>188.9</v>
      </c>
      <c r="N112" s="11">
        <f t="shared" si="12"/>
        <v>710.6</v>
      </c>
      <c r="O112" s="12">
        <f t="shared" si="13"/>
        <v>0.78999444135630914</v>
      </c>
      <c r="P112" s="6" t="s">
        <v>21</v>
      </c>
      <c r="Q112" s="6" t="str">
        <f>VLOOKUP(C112,'[1]Customer List Query'!$A$2:$B$48,2,FALSE)</f>
        <v>Bobby</v>
      </c>
      <c r="R112" s="13"/>
    </row>
    <row r="113" spans="1:18" x14ac:dyDescent="0.25">
      <c r="A113" s="6">
        <v>10513</v>
      </c>
      <c r="B113" s="7">
        <v>40216</v>
      </c>
      <c r="C113" s="14" t="s">
        <v>75</v>
      </c>
      <c r="D113" s="14" t="s">
        <v>106</v>
      </c>
      <c r="E113" s="6" t="s">
        <v>18</v>
      </c>
      <c r="F113" s="6" t="s">
        <v>97</v>
      </c>
      <c r="G113" s="6" t="s">
        <v>20</v>
      </c>
      <c r="H113" s="9">
        <v>36.5</v>
      </c>
      <c r="I113" s="10">
        <v>6</v>
      </c>
      <c r="J113" s="9">
        <f t="shared" si="19"/>
        <v>219</v>
      </c>
      <c r="K113" s="9">
        <f t="shared" si="18"/>
        <v>13.139999999999999</v>
      </c>
      <c r="L113" s="11">
        <f t="shared" si="11"/>
        <v>232.14</v>
      </c>
      <c r="M113" s="11">
        <v>164.25</v>
      </c>
      <c r="N113" s="11">
        <f t="shared" si="12"/>
        <v>54.75</v>
      </c>
      <c r="O113" s="12">
        <f t="shared" si="13"/>
        <v>0.25</v>
      </c>
      <c r="P113" s="6" t="s">
        <v>21</v>
      </c>
      <c r="Q113" s="6" t="str">
        <f>VLOOKUP(C113,'[1]Customer List Query'!$A$2:$B$48,2,FALSE)</f>
        <v>Sandra</v>
      </c>
      <c r="R113" s="13"/>
    </row>
    <row r="114" spans="1:18" x14ac:dyDescent="0.25">
      <c r="A114" s="6">
        <v>10514</v>
      </c>
      <c r="B114" s="7">
        <v>40216</v>
      </c>
      <c r="C114" s="14" t="s">
        <v>63</v>
      </c>
      <c r="D114" s="14" t="s">
        <v>104</v>
      </c>
      <c r="E114" s="6" t="s">
        <v>18</v>
      </c>
      <c r="F114" s="6" t="s">
        <v>41</v>
      </c>
      <c r="G114" s="8" t="s">
        <v>42</v>
      </c>
      <c r="H114" s="9">
        <v>229.49</v>
      </c>
      <c r="I114" s="10">
        <v>10</v>
      </c>
      <c r="J114" s="9">
        <f t="shared" si="19"/>
        <v>2294.9</v>
      </c>
      <c r="K114" s="9">
        <f t="shared" si="18"/>
        <v>137.69399999999999</v>
      </c>
      <c r="L114" s="11">
        <f t="shared" si="11"/>
        <v>2432.59</v>
      </c>
      <c r="M114" s="11">
        <v>284.57</v>
      </c>
      <c r="N114" s="11">
        <f t="shared" si="12"/>
        <v>2010.3300000000002</v>
      </c>
      <c r="O114" s="12">
        <f t="shared" si="13"/>
        <v>0.8759989542027975</v>
      </c>
      <c r="P114" s="6" t="s">
        <v>21</v>
      </c>
      <c r="Q114" s="6" t="str">
        <f>VLOOKUP(C114,'[1]Customer List Query'!$A$2:$B$48,2,FALSE)</f>
        <v>Doug</v>
      </c>
      <c r="R114" s="13"/>
    </row>
    <row r="115" spans="1:18" x14ac:dyDescent="0.25">
      <c r="A115" s="6">
        <v>10515</v>
      </c>
      <c r="B115" s="7">
        <v>40216</v>
      </c>
      <c r="C115" s="14" t="s">
        <v>57</v>
      </c>
      <c r="D115" s="14" t="s">
        <v>104</v>
      </c>
      <c r="E115" s="6" t="s">
        <v>18</v>
      </c>
      <c r="F115" s="6" t="s">
        <v>23</v>
      </c>
      <c r="G115" s="6" t="s">
        <v>20</v>
      </c>
      <c r="H115" s="9">
        <v>23.95</v>
      </c>
      <c r="I115" s="10">
        <v>6</v>
      </c>
      <c r="J115" s="9">
        <f t="shared" si="19"/>
        <v>143.69999999999999</v>
      </c>
      <c r="K115" s="9">
        <f t="shared" si="18"/>
        <v>8.6219999999999999</v>
      </c>
      <c r="L115" s="11">
        <f t="shared" si="11"/>
        <v>152.32</v>
      </c>
      <c r="M115" s="11">
        <v>16.77</v>
      </c>
      <c r="N115" s="11">
        <f t="shared" si="12"/>
        <v>126.92999999999999</v>
      </c>
      <c r="O115" s="12">
        <f t="shared" si="13"/>
        <v>0.88329853862212948</v>
      </c>
      <c r="P115" s="6" t="s">
        <v>21</v>
      </c>
      <c r="Q115" s="6" t="str">
        <f>VLOOKUP(C115,'[1]Customer List Query'!$A$2:$B$48,2,FALSE)</f>
        <v>Kelly</v>
      </c>
      <c r="R115" s="13"/>
    </row>
    <row r="116" spans="1:18" x14ac:dyDescent="0.25">
      <c r="A116" s="6">
        <v>10516</v>
      </c>
      <c r="B116" s="7">
        <v>40217</v>
      </c>
      <c r="C116" t="s">
        <v>91</v>
      </c>
      <c r="D116" s="14" t="s">
        <v>106</v>
      </c>
      <c r="E116" s="6" t="s">
        <v>18</v>
      </c>
      <c r="F116" s="6" t="s">
        <v>66</v>
      </c>
      <c r="G116" s="8" t="s">
        <v>42</v>
      </c>
      <c r="H116" s="9">
        <v>69.95</v>
      </c>
      <c r="I116" s="10">
        <v>9</v>
      </c>
      <c r="J116" s="9">
        <f t="shared" si="19"/>
        <v>629.54999999999995</v>
      </c>
      <c r="K116" s="9">
        <f t="shared" si="18"/>
        <v>37.772999999999996</v>
      </c>
      <c r="L116" s="11">
        <f t="shared" si="11"/>
        <v>667.32</v>
      </c>
      <c r="M116" s="11">
        <v>94.43</v>
      </c>
      <c r="N116" s="11">
        <f t="shared" si="12"/>
        <v>535.11999999999989</v>
      </c>
      <c r="O116" s="12">
        <f t="shared" si="13"/>
        <v>0.85000397109046133</v>
      </c>
      <c r="P116" s="6" t="s">
        <v>21</v>
      </c>
      <c r="Q116" s="6" t="str">
        <f>VLOOKUP(C116,'[1]Customer List Query'!$A$2:$B$48,2,FALSE)</f>
        <v>Doug</v>
      </c>
      <c r="R116" s="13"/>
    </row>
    <row r="117" spans="1:18" x14ac:dyDescent="0.25">
      <c r="A117" s="6">
        <v>10517</v>
      </c>
      <c r="B117" s="7">
        <v>40217</v>
      </c>
      <c r="C117" t="s">
        <v>17</v>
      </c>
      <c r="D117" s="14" t="s">
        <v>104</v>
      </c>
      <c r="E117" s="6" t="s">
        <v>18</v>
      </c>
      <c r="F117" s="6" t="s">
        <v>30</v>
      </c>
      <c r="G117" s="6" t="s">
        <v>31</v>
      </c>
      <c r="H117" s="9">
        <v>69.95</v>
      </c>
      <c r="I117" s="10">
        <v>8</v>
      </c>
      <c r="J117" s="9">
        <f t="shared" si="19"/>
        <v>559.6</v>
      </c>
      <c r="K117" s="9">
        <f t="shared" si="18"/>
        <v>33.576000000000001</v>
      </c>
      <c r="L117" s="11">
        <f t="shared" si="11"/>
        <v>593.17999999999995</v>
      </c>
      <c r="M117" s="11">
        <v>30.08</v>
      </c>
      <c r="N117" s="11">
        <f t="shared" si="12"/>
        <v>529.52</v>
      </c>
      <c r="O117" s="12">
        <f t="shared" si="13"/>
        <v>0.94624731951393848</v>
      </c>
      <c r="P117" s="6" t="s">
        <v>21</v>
      </c>
      <c r="Q117" s="6" t="str">
        <f>VLOOKUP(C117,'[1]Customer List Query'!$A$2:$B$48,2,FALSE)</f>
        <v>Doug</v>
      </c>
      <c r="R117" s="13"/>
    </row>
    <row r="118" spans="1:18" x14ac:dyDescent="0.25">
      <c r="A118" s="6">
        <v>10518</v>
      </c>
      <c r="B118" s="7">
        <v>40217</v>
      </c>
      <c r="C118" s="14" t="s">
        <v>73</v>
      </c>
      <c r="D118" s="14" t="s">
        <v>104</v>
      </c>
      <c r="E118" s="6" t="s">
        <v>18</v>
      </c>
      <c r="F118" s="6" t="s">
        <v>97</v>
      </c>
      <c r="G118" s="6" t="s">
        <v>20</v>
      </c>
      <c r="H118" s="9">
        <v>36.5</v>
      </c>
      <c r="I118" s="10">
        <v>1</v>
      </c>
      <c r="J118" s="9">
        <f t="shared" si="19"/>
        <v>36.5</v>
      </c>
      <c r="K118" s="9">
        <f t="shared" si="18"/>
        <v>2.19</v>
      </c>
      <c r="L118" s="11">
        <f t="shared" si="11"/>
        <v>38.69</v>
      </c>
      <c r="M118" s="11">
        <v>38.33</v>
      </c>
      <c r="N118" s="11">
        <f t="shared" si="12"/>
        <v>-1.8299999999999983</v>
      </c>
      <c r="O118" s="12">
        <f t="shared" si="13"/>
        <v>-5.0136986301369819E-2</v>
      </c>
      <c r="P118" s="6" t="s">
        <v>21</v>
      </c>
      <c r="Q118" s="6" t="str">
        <f>VLOOKUP(C118,'[1]Customer List Query'!$A$2:$B$48,2,FALSE)</f>
        <v>Kelly</v>
      </c>
      <c r="R118" s="13"/>
    </row>
    <row r="119" spans="1:18" x14ac:dyDescent="0.25">
      <c r="A119" s="6">
        <v>10519</v>
      </c>
      <c r="B119" s="7">
        <v>40217</v>
      </c>
      <c r="C119" t="s">
        <v>69</v>
      </c>
      <c r="D119" s="14" t="s">
        <v>104</v>
      </c>
      <c r="E119" s="6" t="s">
        <v>18</v>
      </c>
      <c r="F119" s="6" t="s">
        <v>66</v>
      </c>
      <c r="G119" s="8" t="s">
        <v>42</v>
      </c>
      <c r="H119" s="9">
        <v>89.95</v>
      </c>
      <c r="I119" s="10">
        <v>10</v>
      </c>
      <c r="J119" s="9">
        <f t="shared" si="19"/>
        <v>899.5</v>
      </c>
      <c r="K119" s="9">
        <f t="shared" si="18"/>
        <v>53.97</v>
      </c>
      <c r="L119" s="11">
        <f t="shared" si="11"/>
        <v>953.47</v>
      </c>
      <c r="M119" s="11">
        <v>140.32</v>
      </c>
      <c r="N119" s="11">
        <f t="shared" si="12"/>
        <v>759.18000000000006</v>
      </c>
      <c r="O119" s="12">
        <f t="shared" si="13"/>
        <v>0.84400222345747644</v>
      </c>
      <c r="P119" s="6" t="s">
        <v>21</v>
      </c>
      <c r="Q119" s="6" t="str">
        <f>VLOOKUP(C119,'[1]Customer List Query'!$A$2:$B$48,2,FALSE)</f>
        <v>Tammy</v>
      </c>
      <c r="R119" s="13"/>
    </row>
    <row r="120" spans="1:18" x14ac:dyDescent="0.25">
      <c r="A120" s="6">
        <v>10520</v>
      </c>
      <c r="B120" s="7">
        <v>40217</v>
      </c>
      <c r="C120" t="s">
        <v>67</v>
      </c>
      <c r="D120" s="14" t="s">
        <v>104</v>
      </c>
      <c r="E120" s="6" t="s">
        <v>18</v>
      </c>
      <c r="F120" s="6" t="s">
        <v>76</v>
      </c>
      <c r="G120" s="6" t="s">
        <v>49</v>
      </c>
      <c r="H120" s="9">
        <v>40</v>
      </c>
      <c r="I120" s="10"/>
      <c r="J120" s="9">
        <f>H120</f>
        <v>40</v>
      </c>
      <c r="K120" s="9">
        <v>0</v>
      </c>
      <c r="L120" s="11">
        <f t="shared" si="11"/>
        <v>40</v>
      </c>
      <c r="M120" s="11">
        <v>128</v>
      </c>
      <c r="N120" s="11">
        <f t="shared" si="12"/>
        <v>-88</v>
      </c>
      <c r="O120" s="12">
        <f t="shared" si="13"/>
        <v>-2.2000000000000002</v>
      </c>
      <c r="P120" s="6" t="s">
        <v>21</v>
      </c>
      <c r="Q120" s="6" t="str">
        <f>VLOOKUP(C120,'[1]Customer List Query'!$A$2:$B$48,2,FALSE)</f>
        <v>Scott</v>
      </c>
      <c r="R120" s="13"/>
    </row>
    <row r="121" spans="1:18" x14ac:dyDescent="0.25">
      <c r="A121" s="6">
        <v>10521</v>
      </c>
      <c r="B121" s="7">
        <v>40217</v>
      </c>
      <c r="C121" s="14" t="s">
        <v>61</v>
      </c>
      <c r="D121" s="14" t="s">
        <v>105</v>
      </c>
      <c r="E121" s="8" t="s">
        <v>26</v>
      </c>
      <c r="F121" s="6" t="s">
        <v>99</v>
      </c>
      <c r="G121" s="6" t="s">
        <v>49</v>
      </c>
      <c r="H121" s="9">
        <v>217.87</v>
      </c>
      <c r="I121" s="10"/>
      <c r="J121" s="9">
        <f>H121</f>
        <v>217.87</v>
      </c>
      <c r="K121" s="9">
        <f t="shared" ref="K121:K132" si="20">J121*0.06</f>
        <v>13.0722</v>
      </c>
      <c r="L121" s="11">
        <f t="shared" si="11"/>
        <v>230.94</v>
      </c>
      <c r="M121" s="11">
        <v>483.67</v>
      </c>
      <c r="N121" s="11">
        <f t="shared" si="12"/>
        <v>-265.8</v>
      </c>
      <c r="O121" s="12">
        <f t="shared" si="13"/>
        <v>-1.2199935741497223</v>
      </c>
      <c r="P121" s="6" t="s">
        <v>21</v>
      </c>
      <c r="Q121" s="6" t="str">
        <f>VLOOKUP(C121,'[1]Customer List Query'!$A$2:$B$48,2,FALSE)</f>
        <v>Sandra</v>
      </c>
      <c r="R121" s="13"/>
    </row>
    <row r="122" spans="1:18" x14ac:dyDescent="0.25">
      <c r="A122" s="6">
        <v>10522</v>
      </c>
      <c r="B122" s="7">
        <v>40217</v>
      </c>
      <c r="C122" s="14" t="s">
        <v>83</v>
      </c>
      <c r="D122" s="14" t="s">
        <v>109</v>
      </c>
      <c r="E122" s="6" t="s">
        <v>18</v>
      </c>
      <c r="F122" s="6" t="s">
        <v>101</v>
      </c>
      <c r="G122" s="6" t="s">
        <v>28</v>
      </c>
      <c r="H122" s="9">
        <v>549.54999999999995</v>
      </c>
      <c r="I122" s="10">
        <v>4</v>
      </c>
      <c r="J122" s="9">
        <f t="shared" ref="J122:J132" si="21">ROUND(H122*I122,2)</f>
        <v>2198.1999999999998</v>
      </c>
      <c r="K122" s="9">
        <f t="shared" si="20"/>
        <v>131.892</v>
      </c>
      <c r="L122" s="11">
        <f t="shared" si="11"/>
        <v>2330.09</v>
      </c>
      <c r="M122" s="11">
        <v>961.71</v>
      </c>
      <c r="N122" s="11">
        <f t="shared" si="12"/>
        <v>1236.4899999999998</v>
      </c>
      <c r="O122" s="12">
        <f t="shared" si="13"/>
        <v>0.56250113729414974</v>
      </c>
      <c r="P122" s="6" t="s">
        <v>21</v>
      </c>
      <c r="Q122" s="6" t="str">
        <f>VLOOKUP(C122,'[1]Customer List Query'!$A$2:$B$48,2,FALSE)</f>
        <v>Tammy</v>
      </c>
      <c r="R122" s="13"/>
    </row>
    <row r="123" spans="1:18" x14ac:dyDescent="0.25">
      <c r="A123" s="6">
        <v>10523</v>
      </c>
      <c r="B123" s="7">
        <v>40217</v>
      </c>
      <c r="C123" t="s">
        <v>62</v>
      </c>
      <c r="D123" s="14" t="s">
        <v>109</v>
      </c>
      <c r="E123" s="6" t="s">
        <v>18</v>
      </c>
      <c r="F123" s="8" t="s">
        <v>39</v>
      </c>
      <c r="G123" s="6" t="s">
        <v>31</v>
      </c>
      <c r="H123" s="9">
        <v>177.23</v>
      </c>
      <c r="I123" s="10">
        <v>10</v>
      </c>
      <c r="J123" s="9">
        <f t="shared" si="21"/>
        <v>1772.3</v>
      </c>
      <c r="K123" s="9">
        <f t="shared" si="20"/>
        <v>106.33799999999999</v>
      </c>
      <c r="L123" s="11">
        <f t="shared" si="11"/>
        <v>1878.64</v>
      </c>
      <c r="M123" s="11">
        <v>127.61</v>
      </c>
      <c r="N123" s="11">
        <f t="shared" si="12"/>
        <v>1644.69</v>
      </c>
      <c r="O123" s="12">
        <f t="shared" si="13"/>
        <v>0.92799751735033575</v>
      </c>
      <c r="P123" s="6" t="s">
        <v>43</v>
      </c>
      <c r="Q123" s="6" t="str">
        <f>VLOOKUP(C123,'[1]Customer List Query'!$A$2:$B$48,2,FALSE)</f>
        <v>Bobby</v>
      </c>
      <c r="R123" s="13"/>
    </row>
    <row r="124" spans="1:18" x14ac:dyDescent="0.25">
      <c r="A124" s="6">
        <v>10524</v>
      </c>
      <c r="B124" s="7">
        <v>40218</v>
      </c>
      <c r="C124" s="6" t="s">
        <v>95</v>
      </c>
      <c r="D124" s="14" t="s">
        <v>104</v>
      </c>
      <c r="E124" s="8" t="s">
        <v>65</v>
      </c>
      <c r="F124" s="8" t="s">
        <v>19</v>
      </c>
      <c r="G124" s="6" t="s">
        <v>20</v>
      </c>
      <c r="H124" s="9">
        <v>46.87</v>
      </c>
      <c r="I124" s="10">
        <v>7</v>
      </c>
      <c r="J124" s="9">
        <f t="shared" si="21"/>
        <v>328.09</v>
      </c>
      <c r="K124" s="9">
        <f t="shared" si="20"/>
        <v>19.685399999999998</v>
      </c>
      <c r="L124" s="11">
        <f t="shared" si="11"/>
        <v>347.78</v>
      </c>
      <c r="M124" s="11">
        <v>13.59</v>
      </c>
      <c r="N124" s="11">
        <f t="shared" si="12"/>
        <v>314.5</v>
      </c>
      <c r="O124" s="12">
        <f t="shared" si="13"/>
        <v>0.95857843884300042</v>
      </c>
      <c r="P124" s="6" t="s">
        <v>21</v>
      </c>
      <c r="Q124" s="6" t="str">
        <f>VLOOKUP(C124,'[1]Customer List Query'!$A$2:$B$48,2,FALSE)</f>
        <v>Tammy</v>
      </c>
      <c r="R124" s="13"/>
    </row>
    <row r="125" spans="1:18" x14ac:dyDescent="0.25">
      <c r="A125" s="6">
        <v>10525</v>
      </c>
      <c r="B125" s="7">
        <v>40218</v>
      </c>
      <c r="C125" t="s">
        <v>36</v>
      </c>
      <c r="D125" s="14" t="s">
        <v>107</v>
      </c>
      <c r="E125" s="6" t="s">
        <v>18</v>
      </c>
      <c r="F125" s="6" t="s">
        <v>51</v>
      </c>
      <c r="G125" s="6" t="s">
        <v>31</v>
      </c>
      <c r="H125" s="9">
        <v>499.5</v>
      </c>
      <c r="I125" s="10">
        <v>7</v>
      </c>
      <c r="J125" s="9">
        <f t="shared" si="21"/>
        <v>3496.5</v>
      </c>
      <c r="K125" s="9">
        <f t="shared" si="20"/>
        <v>209.79</v>
      </c>
      <c r="L125" s="11">
        <f t="shared" si="11"/>
        <v>3706.29</v>
      </c>
      <c r="M125" s="11">
        <v>1198.8</v>
      </c>
      <c r="N125" s="11">
        <f t="shared" si="12"/>
        <v>2297.6999999999998</v>
      </c>
      <c r="O125" s="12">
        <f t="shared" si="13"/>
        <v>0.65714285714285714</v>
      </c>
      <c r="P125" s="6" t="s">
        <v>21</v>
      </c>
      <c r="Q125" s="6" t="str">
        <f>VLOOKUP(C125,'[1]Customer List Query'!$A$2:$B$48,2,FALSE)</f>
        <v>Kelly</v>
      </c>
      <c r="R125" s="13"/>
    </row>
    <row r="126" spans="1:18" x14ac:dyDescent="0.25">
      <c r="A126" s="6">
        <v>10526</v>
      </c>
      <c r="B126" s="7">
        <v>40218</v>
      </c>
      <c r="C126" t="s">
        <v>79</v>
      </c>
      <c r="D126" s="14" t="s">
        <v>106</v>
      </c>
      <c r="E126" s="6" t="s">
        <v>18</v>
      </c>
      <c r="F126" s="8" t="s">
        <v>46</v>
      </c>
      <c r="G126" s="6" t="s">
        <v>31</v>
      </c>
      <c r="H126" s="9">
        <v>19.95</v>
      </c>
      <c r="I126" s="10">
        <v>10</v>
      </c>
      <c r="J126" s="9">
        <f t="shared" si="21"/>
        <v>199.5</v>
      </c>
      <c r="K126" s="9">
        <f t="shared" si="20"/>
        <v>11.969999999999999</v>
      </c>
      <c r="L126" s="11">
        <f t="shared" si="11"/>
        <v>211.47</v>
      </c>
      <c r="M126" s="11">
        <v>26.33</v>
      </c>
      <c r="N126" s="11">
        <f t="shared" si="12"/>
        <v>173.17000000000002</v>
      </c>
      <c r="O126" s="12">
        <f t="shared" si="13"/>
        <v>0.86802005012531336</v>
      </c>
      <c r="P126" s="6" t="s">
        <v>21</v>
      </c>
      <c r="Q126" s="6" t="str">
        <f>VLOOKUP(C126,'[1]Customer List Query'!$A$2:$B$48,2,FALSE)</f>
        <v>Doug</v>
      </c>
      <c r="R126" s="13"/>
    </row>
    <row r="127" spans="1:18" x14ac:dyDescent="0.25">
      <c r="A127" s="6">
        <v>10527</v>
      </c>
      <c r="B127" s="7">
        <v>40218</v>
      </c>
      <c r="C127" t="s">
        <v>82</v>
      </c>
      <c r="D127" s="14" t="s">
        <v>109</v>
      </c>
      <c r="E127" s="6" t="s">
        <v>18</v>
      </c>
      <c r="F127" s="6" t="s">
        <v>53</v>
      </c>
      <c r="G127" s="8" t="s">
        <v>42</v>
      </c>
      <c r="H127" s="9">
        <v>10</v>
      </c>
      <c r="I127" s="10">
        <v>9</v>
      </c>
      <c r="J127" s="9">
        <f t="shared" si="21"/>
        <v>90</v>
      </c>
      <c r="K127" s="9">
        <f t="shared" si="20"/>
        <v>5.3999999999999995</v>
      </c>
      <c r="L127" s="11">
        <f t="shared" si="11"/>
        <v>95.4</v>
      </c>
      <c r="M127" s="11">
        <v>114.29</v>
      </c>
      <c r="N127" s="11">
        <f t="shared" si="12"/>
        <v>-24.290000000000006</v>
      </c>
      <c r="O127" s="12">
        <f t="shared" si="13"/>
        <v>-0.26988888888888896</v>
      </c>
      <c r="P127" s="6" t="s">
        <v>24</v>
      </c>
      <c r="Q127" s="6" t="str">
        <f>VLOOKUP(C127,'[1]Customer List Query'!$A$2:$B$48,2,FALSE)</f>
        <v>Scott</v>
      </c>
      <c r="R127" s="13"/>
    </row>
    <row r="128" spans="1:18" x14ac:dyDescent="0.25">
      <c r="A128" s="6">
        <v>10528</v>
      </c>
      <c r="B128" s="7">
        <v>40222</v>
      </c>
      <c r="C128" t="s">
        <v>38</v>
      </c>
      <c r="D128" s="14" t="s">
        <v>108</v>
      </c>
      <c r="E128" s="6" t="s">
        <v>18</v>
      </c>
      <c r="F128" s="6" t="s">
        <v>23</v>
      </c>
      <c r="G128" s="6" t="s">
        <v>20</v>
      </c>
      <c r="H128" s="9">
        <v>23.95</v>
      </c>
      <c r="I128" s="10">
        <v>6</v>
      </c>
      <c r="J128" s="9">
        <f t="shared" si="21"/>
        <v>143.69999999999999</v>
      </c>
      <c r="K128" s="9">
        <f t="shared" si="20"/>
        <v>8.6219999999999999</v>
      </c>
      <c r="L128" s="11">
        <f t="shared" si="11"/>
        <v>152.32</v>
      </c>
      <c r="M128" s="11">
        <v>43.11</v>
      </c>
      <c r="N128" s="11">
        <f t="shared" si="12"/>
        <v>100.58999999999999</v>
      </c>
      <c r="O128" s="12">
        <f t="shared" si="13"/>
        <v>0.7</v>
      </c>
      <c r="P128" s="6" t="s">
        <v>21</v>
      </c>
      <c r="Q128" s="6" t="str">
        <f>VLOOKUP(C128,'[1]Customer List Query'!$A$2:$B$48,2,FALSE)</f>
        <v>Steve</v>
      </c>
      <c r="R128" s="13"/>
    </row>
    <row r="129" spans="1:18" x14ac:dyDescent="0.25">
      <c r="A129" s="6">
        <v>10529</v>
      </c>
      <c r="B129" s="7">
        <v>40222</v>
      </c>
      <c r="C129" t="s">
        <v>72</v>
      </c>
      <c r="D129" s="14" t="s">
        <v>107</v>
      </c>
      <c r="E129" s="6" t="s">
        <v>18</v>
      </c>
      <c r="F129" s="6" t="s">
        <v>23</v>
      </c>
      <c r="G129" s="6" t="s">
        <v>20</v>
      </c>
      <c r="H129" s="9">
        <v>23.95</v>
      </c>
      <c r="I129" s="10">
        <v>3</v>
      </c>
      <c r="J129" s="9">
        <f t="shared" si="21"/>
        <v>71.849999999999994</v>
      </c>
      <c r="K129" s="9">
        <f t="shared" si="20"/>
        <v>4.3109999999999999</v>
      </c>
      <c r="L129" s="11">
        <f t="shared" si="11"/>
        <v>76.16</v>
      </c>
      <c r="M129" s="11">
        <v>69.459999999999994</v>
      </c>
      <c r="N129" s="11">
        <f t="shared" si="12"/>
        <v>2.3900000000000006</v>
      </c>
      <c r="O129" s="12">
        <f t="shared" si="13"/>
        <v>3.3263743910925549E-2</v>
      </c>
      <c r="P129" s="6" t="s">
        <v>21</v>
      </c>
      <c r="Q129" s="6" t="str">
        <f>VLOOKUP(C129,'[1]Customer List Query'!$A$2:$B$48,2,FALSE)</f>
        <v>Sabrina</v>
      </c>
      <c r="R129" s="13"/>
    </row>
    <row r="130" spans="1:18" x14ac:dyDescent="0.25">
      <c r="A130" s="6">
        <v>10530</v>
      </c>
      <c r="B130" s="7">
        <v>40222</v>
      </c>
      <c r="C130" s="14" t="s">
        <v>64</v>
      </c>
      <c r="D130" s="14" t="s">
        <v>104</v>
      </c>
      <c r="E130" s="8" t="s">
        <v>65</v>
      </c>
      <c r="F130" s="6" t="s">
        <v>58</v>
      </c>
      <c r="G130" s="8" t="s">
        <v>42</v>
      </c>
      <c r="H130" s="9">
        <v>15</v>
      </c>
      <c r="I130" s="10">
        <v>5</v>
      </c>
      <c r="J130" s="9">
        <f t="shared" si="21"/>
        <v>75</v>
      </c>
      <c r="K130" s="9">
        <f t="shared" si="20"/>
        <v>4.5</v>
      </c>
      <c r="L130" s="11">
        <f t="shared" ref="L130:L193" si="22">ROUND(J130+K130,2)</f>
        <v>79.5</v>
      </c>
      <c r="M130" s="11">
        <v>50</v>
      </c>
      <c r="N130" s="11">
        <f t="shared" ref="N130:N193" si="23">J130-M130</f>
        <v>25</v>
      </c>
      <c r="O130" s="12">
        <f t="shared" ref="O130:O193" si="24">N130/J130</f>
        <v>0.33333333333333331</v>
      </c>
      <c r="P130" s="6" t="s">
        <v>24</v>
      </c>
      <c r="Q130" s="6" t="str">
        <f>VLOOKUP(C130,'[1]Customer List Query'!$A$2:$B$48,2,FALSE)</f>
        <v>Chris</v>
      </c>
      <c r="R130" s="13"/>
    </row>
    <row r="131" spans="1:18" x14ac:dyDescent="0.25">
      <c r="A131" s="6">
        <v>10531</v>
      </c>
      <c r="B131" s="7">
        <v>40223</v>
      </c>
      <c r="C131" t="s">
        <v>32</v>
      </c>
      <c r="D131" s="14" t="s">
        <v>104</v>
      </c>
      <c r="E131" s="6" t="s">
        <v>18</v>
      </c>
      <c r="F131" s="8" t="s">
        <v>68</v>
      </c>
      <c r="G131" s="6" t="s">
        <v>31</v>
      </c>
      <c r="H131" s="9">
        <v>102.52</v>
      </c>
      <c r="I131" s="10">
        <v>7</v>
      </c>
      <c r="J131" s="9">
        <f t="shared" si="21"/>
        <v>717.64</v>
      </c>
      <c r="K131" s="9">
        <f t="shared" si="20"/>
        <v>43.058399999999999</v>
      </c>
      <c r="L131" s="11">
        <f t="shared" si="22"/>
        <v>760.7</v>
      </c>
      <c r="M131" s="11">
        <v>251.17</v>
      </c>
      <c r="N131" s="11">
        <f t="shared" si="23"/>
        <v>466.47</v>
      </c>
      <c r="O131" s="12">
        <f t="shared" si="24"/>
        <v>0.65000557382531632</v>
      </c>
      <c r="P131" s="6" t="s">
        <v>21</v>
      </c>
      <c r="Q131" s="6" t="str">
        <f>VLOOKUP(C131,'[1]Customer List Query'!$A$2:$B$48,2,FALSE)</f>
        <v>Molly</v>
      </c>
      <c r="R131" s="13"/>
    </row>
    <row r="132" spans="1:18" x14ac:dyDescent="0.25">
      <c r="A132" s="6">
        <v>10532</v>
      </c>
      <c r="B132" s="7">
        <v>40223</v>
      </c>
      <c r="C132" t="s">
        <v>34</v>
      </c>
      <c r="D132" s="14" t="s">
        <v>104</v>
      </c>
      <c r="E132" s="8" t="s">
        <v>26</v>
      </c>
      <c r="F132" s="6" t="s">
        <v>60</v>
      </c>
      <c r="G132" s="6" t="s">
        <v>28</v>
      </c>
      <c r="H132" s="9">
        <v>200.51</v>
      </c>
      <c r="I132" s="10">
        <v>10</v>
      </c>
      <c r="J132" s="9">
        <f t="shared" si="21"/>
        <v>2005.1</v>
      </c>
      <c r="K132" s="9">
        <f t="shared" si="20"/>
        <v>120.30599999999998</v>
      </c>
      <c r="L132" s="11">
        <f t="shared" si="22"/>
        <v>2125.41</v>
      </c>
      <c r="M132" s="11">
        <v>595.51</v>
      </c>
      <c r="N132" s="11">
        <f t="shared" si="23"/>
        <v>1409.59</v>
      </c>
      <c r="O132" s="12">
        <f t="shared" si="24"/>
        <v>0.70300234402274198</v>
      </c>
      <c r="P132" s="6" t="s">
        <v>21</v>
      </c>
      <c r="Q132" s="6" t="str">
        <f>VLOOKUP(C132,'[1]Customer List Query'!$A$2:$B$48,2,FALSE)</f>
        <v>Sabrina</v>
      </c>
      <c r="R132" s="13"/>
    </row>
    <row r="133" spans="1:18" x14ac:dyDescent="0.25">
      <c r="A133" s="6">
        <v>10533</v>
      </c>
      <c r="B133" s="7">
        <v>40223</v>
      </c>
      <c r="C133" t="s">
        <v>87</v>
      </c>
      <c r="D133" s="14" t="s">
        <v>104</v>
      </c>
      <c r="E133" s="6" t="s">
        <v>18</v>
      </c>
      <c r="F133" s="6" t="s">
        <v>48</v>
      </c>
      <c r="G133" s="6" t="s">
        <v>49</v>
      </c>
      <c r="H133" s="9">
        <v>92</v>
      </c>
      <c r="I133" s="10"/>
      <c r="J133" s="9">
        <f>H133</f>
        <v>92</v>
      </c>
      <c r="K133" s="9">
        <v>0</v>
      </c>
      <c r="L133" s="11">
        <f t="shared" si="22"/>
        <v>92</v>
      </c>
      <c r="M133" s="11">
        <v>303.60000000000002</v>
      </c>
      <c r="N133" s="11">
        <f t="shared" si="23"/>
        <v>-211.60000000000002</v>
      </c>
      <c r="O133" s="12">
        <f t="shared" si="24"/>
        <v>-2.3000000000000003</v>
      </c>
      <c r="P133" s="6" t="s">
        <v>21</v>
      </c>
      <c r="Q133" s="6" t="str">
        <f>VLOOKUP(C133,'[1]Customer List Query'!$A$2:$B$48,2,FALSE)</f>
        <v>Steve</v>
      </c>
      <c r="R133" s="13"/>
    </row>
    <row r="134" spans="1:18" x14ac:dyDescent="0.25">
      <c r="A134" s="6">
        <v>10534</v>
      </c>
      <c r="B134" s="7">
        <v>40223</v>
      </c>
      <c r="C134" s="6" t="s">
        <v>96</v>
      </c>
      <c r="D134" s="14" t="s">
        <v>104</v>
      </c>
      <c r="E134" s="8" t="s">
        <v>65</v>
      </c>
      <c r="F134" s="6" t="s">
        <v>92</v>
      </c>
      <c r="G134" s="6" t="s">
        <v>49</v>
      </c>
      <c r="H134" s="9">
        <v>75</v>
      </c>
      <c r="I134" s="10"/>
      <c r="J134" s="9">
        <f>H134</f>
        <v>75</v>
      </c>
      <c r="K134" s="9">
        <v>0</v>
      </c>
      <c r="L134" s="11">
        <f t="shared" si="22"/>
        <v>75</v>
      </c>
      <c r="M134" s="11">
        <v>209.25</v>
      </c>
      <c r="N134" s="11">
        <f t="shared" si="23"/>
        <v>-134.25</v>
      </c>
      <c r="O134" s="12">
        <f t="shared" si="24"/>
        <v>-1.79</v>
      </c>
      <c r="P134" s="6" t="s">
        <v>21</v>
      </c>
      <c r="Q134" s="6" t="str">
        <f>VLOOKUP(C134,'[1]Customer List Query'!$A$2:$B$48,2,FALSE)</f>
        <v>Molly</v>
      </c>
      <c r="R134" s="13"/>
    </row>
    <row r="135" spans="1:18" x14ac:dyDescent="0.25">
      <c r="A135" s="6">
        <v>10535</v>
      </c>
      <c r="B135" s="7">
        <v>40223</v>
      </c>
      <c r="C135" s="14" t="s">
        <v>84</v>
      </c>
      <c r="D135" s="14" t="s">
        <v>104</v>
      </c>
      <c r="E135" s="8" t="s">
        <v>65</v>
      </c>
      <c r="F135" s="6" t="s">
        <v>60</v>
      </c>
      <c r="G135" s="6" t="s">
        <v>28</v>
      </c>
      <c r="H135" s="9">
        <v>169.99</v>
      </c>
      <c r="I135" s="10">
        <v>5</v>
      </c>
      <c r="J135" s="9">
        <f>ROUND(H135*I135,2)</f>
        <v>849.95</v>
      </c>
      <c r="K135" s="9">
        <f>J135*0.06</f>
        <v>50.997</v>
      </c>
      <c r="L135" s="11">
        <f t="shared" si="22"/>
        <v>900.95</v>
      </c>
      <c r="M135" s="11">
        <v>428.37</v>
      </c>
      <c r="N135" s="11">
        <f t="shared" si="23"/>
        <v>421.58000000000004</v>
      </c>
      <c r="O135" s="12">
        <f t="shared" si="24"/>
        <v>0.49600564739102304</v>
      </c>
      <c r="P135" s="6" t="s">
        <v>43</v>
      </c>
      <c r="Q135" s="6" t="str">
        <f>VLOOKUP(C135,'[1]Customer List Query'!$A$2:$B$48,2,FALSE)</f>
        <v>Molly</v>
      </c>
      <c r="R135" s="13"/>
    </row>
    <row r="136" spans="1:18" x14ac:dyDescent="0.25">
      <c r="A136" s="6">
        <v>10536</v>
      </c>
      <c r="B136" s="7">
        <v>40223</v>
      </c>
      <c r="C136" s="14" t="s">
        <v>86</v>
      </c>
      <c r="D136" s="14" t="s">
        <v>108</v>
      </c>
      <c r="E136" s="8" t="s">
        <v>26</v>
      </c>
      <c r="F136" s="8" t="s">
        <v>46</v>
      </c>
      <c r="G136" s="6" t="s">
        <v>31</v>
      </c>
      <c r="H136" s="9">
        <v>19.95</v>
      </c>
      <c r="I136" s="10">
        <v>9</v>
      </c>
      <c r="J136" s="9">
        <f>ROUND(H136*I136,2)</f>
        <v>179.55</v>
      </c>
      <c r="K136" s="9">
        <f>J136*0.06</f>
        <v>10.773</v>
      </c>
      <c r="L136" s="11">
        <f t="shared" si="22"/>
        <v>190.32</v>
      </c>
      <c r="M136" s="11">
        <v>40.700000000000003</v>
      </c>
      <c r="N136" s="11">
        <f t="shared" si="23"/>
        <v>138.85000000000002</v>
      </c>
      <c r="O136" s="12">
        <f t="shared" si="24"/>
        <v>0.77332219437482608</v>
      </c>
      <c r="P136" s="6" t="s">
        <v>21</v>
      </c>
      <c r="Q136" s="6" t="str">
        <f>VLOOKUP(C136,'[1]Customer List Query'!$A$2:$B$48,2,FALSE)</f>
        <v>Kelly</v>
      </c>
      <c r="R136" s="13"/>
    </row>
    <row r="137" spans="1:18" x14ac:dyDescent="0.25">
      <c r="A137" s="6">
        <v>10537</v>
      </c>
      <c r="B137" s="7">
        <v>40224</v>
      </c>
      <c r="C137" t="s">
        <v>54</v>
      </c>
      <c r="D137" s="14" t="s">
        <v>106</v>
      </c>
      <c r="E137" s="8" t="s">
        <v>26</v>
      </c>
      <c r="F137" s="6" t="s">
        <v>99</v>
      </c>
      <c r="G137" s="6" t="s">
        <v>49</v>
      </c>
      <c r="H137" s="9">
        <v>66.23</v>
      </c>
      <c r="I137" s="10"/>
      <c r="J137" s="9">
        <f>H137</f>
        <v>66.23</v>
      </c>
      <c r="K137" s="9">
        <f>J137*0.06</f>
        <v>3.9738000000000002</v>
      </c>
      <c r="L137" s="11">
        <f t="shared" si="22"/>
        <v>70.2</v>
      </c>
      <c r="M137" s="11">
        <v>25.17</v>
      </c>
      <c r="N137" s="11">
        <f t="shared" si="23"/>
        <v>41.06</v>
      </c>
      <c r="O137" s="12">
        <f t="shared" si="24"/>
        <v>0.61996074286577074</v>
      </c>
      <c r="P137" s="6" t="s">
        <v>21</v>
      </c>
      <c r="Q137" s="6" t="str">
        <f>VLOOKUP(C137,'[1]Customer List Query'!$A$2:$B$48,2,FALSE)</f>
        <v>Molly</v>
      </c>
      <c r="R137" s="13"/>
    </row>
    <row r="138" spans="1:18" x14ac:dyDescent="0.25">
      <c r="A138" s="6">
        <v>10538</v>
      </c>
      <c r="B138" s="7">
        <v>40224</v>
      </c>
      <c r="C138" t="s">
        <v>50</v>
      </c>
      <c r="D138" s="14" t="s">
        <v>106</v>
      </c>
      <c r="E138" s="6" t="s">
        <v>18</v>
      </c>
      <c r="F138" s="6" t="s">
        <v>101</v>
      </c>
      <c r="G138" s="6" t="s">
        <v>28</v>
      </c>
      <c r="H138" s="9">
        <v>299.99</v>
      </c>
      <c r="I138" s="10">
        <v>4</v>
      </c>
      <c r="J138" s="9">
        <f>ROUND(H138*I138,2)</f>
        <v>1199.96</v>
      </c>
      <c r="K138" s="9">
        <f>J138*0.06</f>
        <v>71.997600000000006</v>
      </c>
      <c r="L138" s="11">
        <f t="shared" si="22"/>
        <v>1271.96</v>
      </c>
      <c r="M138" s="11">
        <v>215.99</v>
      </c>
      <c r="N138" s="11">
        <f t="shared" si="23"/>
        <v>983.97</v>
      </c>
      <c r="O138" s="12">
        <f t="shared" si="24"/>
        <v>0.82000233341111373</v>
      </c>
      <c r="P138" s="6" t="s">
        <v>43</v>
      </c>
      <c r="Q138" s="6" t="str">
        <f>VLOOKUP(C138,'[1]Customer List Query'!$A$2:$B$48,2,FALSE)</f>
        <v>Scott</v>
      </c>
      <c r="R138" s="13"/>
    </row>
    <row r="139" spans="1:18" x14ac:dyDescent="0.25">
      <c r="A139" s="6">
        <v>10539</v>
      </c>
      <c r="B139" s="7">
        <v>40224</v>
      </c>
      <c r="C139" t="s">
        <v>34</v>
      </c>
      <c r="D139" s="14" t="s">
        <v>104</v>
      </c>
      <c r="E139" s="8" t="s">
        <v>26</v>
      </c>
      <c r="F139" s="6" t="s">
        <v>76</v>
      </c>
      <c r="G139" s="6" t="s">
        <v>49</v>
      </c>
      <c r="H139" s="9">
        <v>50</v>
      </c>
      <c r="I139" s="10"/>
      <c r="J139" s="9">
        <f>H139</f>
        <v>50</v>
      </c>
      <c r="K139" s="9">
        <v>0</v>
      </c>
      <c r="L139" s="11">
        <f t="shared" si="22"/>
        <v>50</v>
      </c>
      <c r="M139" s="11">
        <v>43</v>
      </c>
      <c r="N139" s="11">
        <f t="shared" si="23"/>
        <v>7</v>
      </c>
      <c r="O139" s="12">
        <f t="shared" si="24"/>
        <v>0.14000000000000001</v>
      </c>
      <c r="P139" s="6" t="s">
        <v>21</v>
      </c>
      <c r="Q139" s="6" t="str">
        <f>VLOOKUP(C139,'[1]Customer List Query'!$A$2:$B$48,2,FALSE)</f>
        <v>Sabrina</v>
      </c>
      <c r="R139" s="13"/>
    </row>
    <row r="140" spans="1:18" x14ac:dyDescent="0.25">
      <c r="A140" s="6">
        <v>10540</v>
      </c>
      <c r="B140" s="7">
        <v>40224</v>
      </c>
      <c r="C140" t="s">
        <v>93</v>
      </c>
      <c r="D140" s="14" t="s">
        <v>109</v>
      </c>
      <c r="E140" s="6" t="s">
        <v>18</v>
      </c>
      <c r="F140" s="6" t="s">
        <v>98</v>
      </c>
      <c r="G140" s="6" t="s">
        <v>20</v>
      </c>
      <c r="H140" s="9">
        <v>6.75</v>
      </c>
      <c r="I140" s="10">
        <v>2</v>
      </c>
      <c r="J140" s="9">
        <f>ROUND(H140*I140,2)</f>
        <v>13.5</v>
      </c>
      <c r="K140" s="9">
        <f t="shared" ref="K140:K149" si="25">J140*0.06</f>
        <v>0.80999999999999994</v>
      </c>
      <c r="L140" s="11">
        <f t="shared" si="22"/>
        <v>14.31</v>
      </c>
      <c r="M140" s="11">
        <v>1.89</v>
      </c>
      <c r="N140" s="11">
        <f t="shared" si="23"/>
        <v>11.61</v>
      </c>
      <c r="O140" s="12">
        <f t="shared" si="24"/>
        <v>0.86</v>
      </c>
      <c r="P140" s="6" t="s">
        <v>21</v>
      </c>
      <c r="Q140" s="6" t="str">
        <f>VLOOKUP(C140,'[1]Customer List Query'!$A$2:$B$48,2,FALSE)</f>
        <v>Chris</v>
      </c>
      <c r="R140" s="13"/>
    </row>
    <row r="141" spans="1:18" x14ac:dyDescent="0.25">
      <c r="A141" s="6">
        <v>10541</v>
      </c>
      <c r="B141" s="7">
        <v>40224</v>
      </c>
      <c r="C141" t="s">
        <v>17</v>
      </c>
      <c r="D141" s="14" t="s">
        <v>104</v>
      </c>
      <c r="E141" s="6" t="s">
        <v>18</v>
      </c>
      <c r="F141" s="8" t="s">
        <v>35</v>
      </c>
      <c r="G141" s="6" t="s">
        <v>31</v>
      </c>
      <c r="H141" s="9">
        <v>799.85</v>
      </c>
      <c r="I141" s="10">
        <v>6</v>
      </c>
      <c r="J141" s="9">
        <f>ROUND(H141*I141,2)</f>
        <v>4799.1000000000004</v>
      </c>
      <c r="K141" s="9">
        <f t="shared" si="25"/>
        <v>287.94600000000003</v>
      </c>
      <c r="L141" s="11">
        <f t="shared" si="22"/>
        <v>5087.05</v>
      </c>
      <c r="M141" s="11">
        <v>1679.69</v>
      </c>
      <c r="N141" s="11">
        <f t="shared" si="23"/>
        <v>3119.4100000000003</v>
      </c>
      <c r="O141" s="12">
        <f t="shared" si="24"/>
        <v>0.64999895813798425</v>
      </c>
      <c r="P141" s="6" t="s">
        <v>21</v>
      </c>
      <c r="Q141" s="6" t="str">
        <f>VLOOKUP(C141,'[1]Customer List Query'!$A$2:$B$48,2,FALSE)</f>
        <v>Doug</v>
      </c>
      <c r="R141" s="13"/>
    </row>
    <row r="142" spans="1:18" x14ac:dyDescent="0.25">
      <c r="A142" s="6">
        <v>10542</v>
      </c>
      <c r="B142" s="7">
        <v>40224</v>
      </c>
      <c r="C142" s="14" t="s">
        <v>84</v>
      </c>
      <c r="D142" s="14" t="s">
        <v>104</v>
      </c>
      <c r="E142" s="8" t="s">
        <v>65</v>
      </c>
      <c r="F142" s="6" t="s">
        <v>60</v>
      </c>
      <c r="G142" s="6" t="s">
        <v>28</v>
      </c>
      <c r="H142" s="9">
        <v>199.57</v>
      </c>
      <c r="I142" s="10">
        <v>1</v>
      </c>
      <c r="J142" s="9">
        <f>ROUND(H142*I142,2)</f>
        <v>199.57</v>
      </c>
      <c r="K142" s="9">
        <f t="shared" si="25"/>
        <v>11.9742</v>
      </c>
      <c r="L142" s="11">
        <f t="shared" si="22"/>
        <v>211.54</v>
      </c>
      <c r="M142" s="11">
        <v>335.28</v>
      </c>
      <c r="N142" s="11">
        <f t="shared" si="23"/>
        <v>-135.70999999999998</v>
      </c>
      <c r="O142" s="12">
        <f t="shared" si="24"/>
        <v>-0.6800120258555894</v>
      </c>
      <c r="P142" s="6" t="s">
        <v>21</v>
      </c>
      <c r="Q142" s="6" t="str">
        <f>VLOOKUP(C142,'[1]Customer List Query'!$A$2:$B$48,2,FALSE)</f>
        <v>Molly</v>
      </c>
      <c r="R142" s="13"/>
    </row>
    <row r="143" spans="1:18" x14ac:dyDescent="0.25">
      <c r="A143" s="6">
        <v>10543</v>
      </c>
      <c r="B143" s="7">
        <v>40224</v>
      </c>
      <c r="C143" s="14" t="s">
        <v>83</v>
      </c>
      <c r="D143" s="14" t="s">
        <v>109</v>
      </c>
      <c r="E143" s="6" t="s">
        <v>18</v>
      </c>
      <c r="F143" s="6" t="s">
        <v>98</v>
      </c>
      <c r="G143" s="6" t="s">
        <v>20</v>
      </c>
      <c r="H143" s="9">
        <v>6.75</v>
      </c>
      <c r="I143" s="10">
        <v>2</v>
      </c>
      <c r="J143" s="9">
        <f>ROUND(H143*I143,2)</f>
        <v>13.5</v>
      </c>
      <c r="K143" s="9">
        <f t="shared" si="25"/>
        <v>0.80999999999999994</v>
      </c>
      <c r="L143" s="11">
        <f t="shared" si="22"/>
        <v>14.31</v>
      </c>
      <c r="M143" s="11">
        <v>25.65</v>
      </c>
      <c r="N143" s="11">
        <f t="shared" si="23"/>
        <v>-12.149999999999999</v>
      </c>
      <c r="O143" s="12">
        <f t="shared" si="24"/>
        <v>-0.89999999999999991</v>
      </c>
      <c r="P143" s="6" t="s">
        <v>21</v>
      </c>
      <c r="Q143" s="6" t="str">
        <f>VLOOKUP(C143,'[1]Customer List Query'!$A$2:$B$48,2,FALSE)</f>
        <v>Tammy</v>
      </c>
      <c r="R143" s="13"/>
    </row>
    <row r="144" spans="1:18" x14ac:dyDescent="0.25">
      <c r="A144" s="6">
        <v>10544</v>
      </c>
      <c r="B144" s="7">
        <v>40224</v>
      </c>
      <c r="C144" s="14" t="s">
        <v>77</v>
      </c>
      <c r="D144" s="14" t="s">
        <v>106</v>
      </c>
      <c r="E144" s="8" t="s">
        <v>26</v>
      </c>
      <c r="F144" s="6" t="s">
        <v>99</v>
      </c>
      <c r="G144" s="6" t="s">
        <v>49</v>
      </c>
      <c r="H144" s="9">
        <v>108.91</v>
      </c>
      <c r="I144" s="10"/>
      <c r="J144" s="9">
        <f>H144</f>
        <v>108.91</v>
      </c>
      <c r="K144" s="9">
        <f t="shared" si="25"/>
        <v>6.5345999999999993</v>
      </c>
      <c r="L144" s="11">
        <f t="shared" si="22"/>
        <v>115.44</v>
      </c>
      <c r="M144" s="11">
        <v>289.7</v>
      </c>
      <c r="N144" s="11">
        <f t="shared" si="23"/>
        <v>-180.79</v>
      </c>
      <c r="O144" s="12">
        <f t="shared" si="24"/>
        <v>-1.6599944908640161</v>
      </c>
      <c r="P144" s="6" t="s">
        <v>21</v>
      </c>
      <c r="Q144" s="6" t="str">
        <f>VLOOKUP(C144,'[1]Customer List Query'!$A$2:$B$48,2,FALSE)</f>
        <v>Bobby</v>
      </c>
      <c r="R144" s="13"/>
    </row>
    <row r="145" spans="1:18" x14ac:dyDescent="0.25">
      <c r="A145" s="6">
        <v>10545</v>
      </c>
      <c r="B145" s="7">
        <v>40225</v>
      </c>
      <c r="C145" t="s">
        <v>82</v>
      </c>
      <c r="D145" s="14" t="s">
        <v>109</v>
      </c>
      <c r="E145" s="6" t="s">
        <v>18</v>
      </c>
      <c r="F145" s="6" t="s">
        <v>97</v>
      </c>
      <c r="G145" s="6" t="s">
        <v>20</v>
      </c>
      <c r="H145" s="9">
        <v>17.95</v>
      </c>
      <c r="I145" s="10">
        <v>6</v>
      </c>
      <c r="J145" s="9">
        <f>ROUND(H145*I145,2)</f>
        <v>107.7</v>
      </c>
      <c r="K145" s="9">
        <f t="shared" si="25"/>
        <v>6.4619999999999997</v>
      </c>
      <c r="L145" s="11">
        <f t="shared" si="22"/>
        <v>114.16</v>
      </c>
      <c r="M145" s="11">
        <v>52.77</v>
      </c>
      <c r="N145" s="11">
        <f t="shared" si="23"/>
        <v>54.93</v>
      </c>
      <c r="O145" s="12">
        <f t="shared" si="24"/>
        <v>0.51002785515320337</v>
      </c>
      <c r="P145" s="6" t="s">
        <v>21</v>
      </c>
      <c r="Q145" s="6" t="str">
        <f>VLOOKUP(C145,'[1]Customer List Query'!$A$2:$B$48,2,FALSE)</f>
        <v>Scott</v>
      </c>
      <c r="R145" s="13"/>
    </row>
    <row r="146" spans="1:18" x14ac:dyDescent="0.25">
      <c r="A146" s="6">
        <v>10546</v>
      </c>
      <c r="B146" s="7">
        <v>40225</v>
      </c>
      <c r="C146" t="s">
        <v>59</v>
      </c>
      <c r="D146" s="14" t="s">
        <v>104</v>
      </c>
      <c r="E146" s="6" t="s">
        <v>18</v>
      </c>
      <c r="F146" s="6" t="s">
        <v>30</v>
      </c>
      <c r="G146" s="6" t="s">
        <v>31</v>
      </c>
      <c r="H146" s="9">
        <v>69.95</v>
      </c>
      <c r="I146" s="10">
        <v>7</v>
      </c>
      <c r="J146" s="9">
        <f>ROUND(H146*I146,2)</f>
        <v>489.65</v>
      </c>
      <c r="K146" s="9">
        <f t="shared" si="25"/>
        <v>29.378999999999998</v>
      </c>
      <c r="L146" s="11">
        <f t="shared" si="22"/>
        <v>519.03</v>
      </c>
      <c r="M146" s="11">
        <v>92.33</v>
      </c>
      <c r="N146" s="11">
        <f t="shared" si="23"/>
        <v>397.32</v>
      </c>
      <c r="O146" s="12">
        <f t="shared" si="24"/>
        <v>0.81143674052894932</v>
      </c>
      <c r="P146" s="6" t="s">
        <v>21</v>
      </c>
      <c r="Q146" s="6" t="str">
        <f>VLOOKUP(C146,'[1]Customer List Query'!$A$2:$B$48,2,FALSE)</f>
        <v>Steve</v>
      </c>
      <c r="R146" s="13"/>
    </row>
    <row r="147" spans="1:18" x14ac:dyDescent="0.25">
      <c r="A147" s="6">
        <v>10547</v>
      </c>
      <c r="B147" s="7">
        <v>40225</v>
      </c>
      <c r="C147" t="s">
        <v>94</v>
      </c>
      <c r="D147" s="14" t="s">
        <v>104</v>
      </c>
      <c r="E147" s="6" t="s">
        <v>18</v>
      </c>
      <c r="F147" s="6" t="s">
        <v>81</v>
      </c>
      <c r="G147" s="6" t="s">
        <v>20</v>
      </c>
      <c r="H147" s="9">
        <v>102</v>
      </c>
      <c r="I147" s="10">
        <v>7</v>
      </c>
      <c r="J147" s="9">
        <f>ROUND(H147*I147,2)</f>
        <v>714</v>
      </c>
      <c r="K147" s="9">
        <f t="shared" si="25"/>
        <v>42.839999999999996</v>
      </c>
      <c r="L147" s="11">
        <f t="shared" si="22"/>
        <v>756.84</v>
      </c>
      <c r="M147" s="11">
        <v>153</v>
      </c>
      <c r="N147" s="11">
        <f t="shared" si="23"/>
        <v>561</v>
      </c>
      <c r="O147" s="12">
        <f t="shared" si="24"/>
        <v>0.7857142857142857</v>
      </c>
      <c r="P147" s="6" t="s">
        <v>21</v>
      </c>
      <c r="Q147" s="6" t="str">
        <f>VLOOKUP(C147,'[1]Customer List Query'!$A$2:$B$48,2,FALSE)</f>
        <v>Scott</v>
      </c>
      <c r="R147" s="13"/>
    </row>
    <row r="148" spans="1:18" x14ac:dyDescent="0.25">
      <c r="A148" s="6">
        <v>10548</v>
      </c>
      <c r="B148" s="7">
        <v>40225</v>
      </c>
      <c r="C148" s="14" t="s">
        <v>63</v>
      </c>
      <c r="D148" s="14" t="s">
        <v>104</v>
      </c>
      <c r="E148" s="6" t="s">
        <v>18</v>
      </c>
      <c r="F148" s="8" t="s">
        <v>35</v>
      </c>
      <c r="G148" s="6" t="s">
        <v>31</v>
      </c>
      <c r="H148" s="9">
        <v>995</v>
      </c>
      <c r="I148" s="10">
        <v>7</v>
      </c>
      <c r="J148" s="9">
        <f>ROUND(H148*I148,2)</f>
        <v>6965</v>
      </c>
      <c r="K148" s="9">
        <f t="shared" si="25"/>
        <v>417.9</v>
      </c>
      <c r="L148" s="11">
        <f t="shared" si="22"/>
        <v>7382.9</v>
      </c>
      <c r="M148" s="11">
        <v>3134.25</v>
      </c>
      <c r="N148" s="11">
        <f t="shared" si="23"/>
        <v>3830.75</v>
      </c>
      <c r="O148" s="12">
        <f t="shared" si="24"/>
        <v>0.55000000000000004</v>
      </c>
      <c r="P148" s="6" t="s">
        <v>43</v>
      </c>
      <c r="Q148" s="6" t="str">
        <f>VLOOKUP(C148,'[1]Customer List Query'!$A$2:$B$48,2,FALSE)</f>
        <v>Doug</v>
      </c>
      <c r="R148" s="13"/>
    </row>
    <row r="149" spans="1:18" x14ac:dyDescent="0.25">
      <c r="A149" s="6">
        <v>10549</v>
      </c>
      <c r="B149" s="7">
        <v>40229</v>
      </c>
      <c r="C149" s="14" t="s">
        <v>74</v>
      </c>
      <c r="D149" s="14" t="s">
        <v>106</v>
      </c>
      <c r="E149" s="6" t="s">
        <v>18</v>
      </c>
      <c r="F149" s="6" t="s">
        <v>97</v>
      </c>
      <c r="G149" s="6" t="s">
        <v>20</v>
      </c>
      <c r="H149" s="9">
        <v>17.95</v>
      </c>
      <c r="I149" s="10">
        <v>8</v>
      </c>
      <c r="J149" s="9">
        <f>ROUND(H149*I149,2)</f>
        <v>143.6</v>
      </c>
      <c r="K149" s="9">
        <f t="shared" si="25"/>
        <v>8.6159999999999997</v>
      </c>
      <c r="L149" s="11">
        <f t="shared" si="22"/>
        <v>152.22</v>
      </c>
      <c r="M149" s="11">
        <v>77.19</v>
      </c>
      <c r="N149" s="11">
        <f t="shared" si="23"/>
        <v>66.41</v>
      </c>
      <c r="O149" s="12">
        <f t="shared" si="24"/>
        <v>0.46246518105849582</v>
      </c>
      <c r="P149" s="6" t="s">
        <v>21</v>
      </c>
      <c r="Q149" s="6" t="str">
        <f>VLOOKUP(C149,'[1]Customer List Query'!$A$2:$B$48,2,FALSE)</f>
        <v>Steve</v>
      </c>
      <c r="R149" s="13"/>
    </row>
    <row r="150" spans="1:18" x14ac:dyDescent="0.25">
      <c r="A150" s="6">
        <v>10550</v>
      </c>
      <c r="B150" s="7">
        <v>40229</v>
      </c>
      <c r="C150" t="s">
        <v>47</v>
      </c>
      <c r="D150" s="14" t="s">
        <v>104</v>
      </c>
      <c r="E150" s="6" t="s">
        <v>18</v>
      </c>
      <c r="F150" s="6" t="s">
        <v>76</v>
      </c>
      <c r="G150" s="6" t="s">
        <v>49</v>
      </c>
      <c r="H150" s="9">
        <v>50</v>
      </c>
      <c r="I150" s="10"/>
      <c r="J150" s="9">
        <f>H150</f>
        <v>50</v>
      </c>
      <c r="K150" s="9">
        <v>0</v>
      </c>
      <c r="L150" s="11">
        <f t="shared" si="22"/>
        <v>50</v>
      </c>
      <c r="M150" s="11">
        <v>90</v>
      </c>
      <c r="N150" s="11">
        <f t="shared" si="23"/>
        <v>-40</v>
      </c>
      <c r="O150" s="12">
        <f t="shared" si="24"/>
        <v>-0.8</v>
      </c>
      <c r="P150" s="6" t="s">
        <v>21</v>
      </c>
      <c r="Q150" s="6" t="str">
        <f>VLOOKUP(C150,'[1]Customer List Query'!$A$2:$B$48,2,FALSE)</f>
        <v>Chris</v>
      </c>
      <c r="R150" s="13"/>
    </row>
    <row r="151" spans="1:18" x14ac:dyDescent="0.25">
      <c r="A151" s="6">
        <v>10551</v>
      </c>
      <c r="B151" s="7">
        <v>40229</v>
      </c>
      <c r="C151" t="s">
        <v>87</v>
      </c>
      <c r="D151" s="14" t="s">
        <v>104</v>
      </c>
      <c r="E151" s="6" t="s">
        <v>18</v>
      </c>
      <c r="F151" s="6" t="s">
        <v>48</v>
      </c>
      <c r="G151" s="6" t="s">
        <v>49</v>
      </c>
      <c r="H151" s="9">
        <v>35</v>
      </c>
      <c r="I151" s="10"/>
      <c r="J151" s="9">
        <f>H151</f>
        <v>35</v>
      </c>
      <c r="K151" s="9">
        <v>0</v>
      </c>
      <c r="L151" s="11">
        <f t="shared" si="22"/>
        <v>35</v>
      </c>
      <c r="M151" s="11">
        <v>102.9</v>
      </c>
      <c r="N151" s="11">
        <f t="shared" si="23"/>
        <v>-67.900000000000006</v>
      </c>
      <c r="O151" s="12">
        <f t="shared" si="24"/>
        <v>-1.9400000000000002</v>
      </c>
      <c r="P151" s="6" t="s">
        <v>21</v>
      </c>
      <c r="Q151" s="6" t="str">
        <f>VLOOKUP(C151,'[1]Customer List Query'!$A$2:$B$48,2,FALSE)</f>
        <v>Steve</v>
      </c>
      <c r="R151" s="13"/>
    </row>
    <row r="152" spans="1:18" x14ac:dyDescent="0.25">
      <c r="A152" s="6">
        <v>10552</v>
      </c>
      <c r="B152" s="7">
        <v>40230</v>
      </c>
      <c r="C152" t="s">
        <v>85</v>
      </c>
      <c r="D152" s="14" t="s">
        <v>108</v>
      </c>
      <c r="E152" s="8" t="s">
        <v>26</v>
      </c>
      <c r="F152" s="8" t="s">
        <v>39</v>
      </c>
      <c r="G152" s="6" t="s">
        <v>31</v>
      </c>
      <c r="H152" s="9">
        <v>241.21</v>
      </c>
      <c r="I152" s="10">
        <v>1</v>
      </c>
      <c r="J152" s="9">
        <f t="shared" ref="J152:J157" si="26">ROUND(H152*I152,2)</f>
        <v>241.21</v>
      </c>
      <c r="K152" s="9">
        <f t="shared" ref="K152:K157" si="27">J152*0.06</f>
        <v>14.4726</v>
      </c>
      <c r="L152" s="11">
        <f t="shared" si="22"/>
        <v>255.68</v>
      </c>
      <c r="M152" s="11">
        <v>202.62</v>
      </c>
      <c r="N152" s="11">
        <f t="shared" si="23"/>
        <v>38.590000000000003</v>
      </c>
      <c r="O152" s="12">
        <f t="shared" si="24"/>
        <v>0.1599850752456366</v>
      </c>
      <c r="P152" s="6" t="s">
        <v>21</v>
      </c>
      <c r="Q152" s="6" t="str">
        <f>VLOOKUP(C152,'[1]Customer List Query'!$A$2:$B$48,2,FALSE)</f>
        <v>Sabrina</v>
      </c>
      <c r="R152" s="13"/>
    </row>
    <row r="153" spans="1:18" x14ac:dyDescent="0.25">
      <c r="A153" s="6">
        <v>10553</v>
      </c>
      <c r="B153" s="7">
        <v>40230</v>
      </c>
      <c r="C153" s="14" t="s">
        <v>86</v>
      </c>
      <c r="D153" s="14" t="s">
        <v>108</v>
      </c>
      <c r="E153" s="8" t="s">
        <v>26</v>
      </c>
      <c r="F153" s="8" t="s">
        <v>35</v>
      </c>
      <c r="G153" s="6" t="s">
        <v>31</v>
      </c>
      <c r="H153" s="9">
        <v>995</v>
      </c>
      <c r="I153" s="10">
        <v>4</v>
      </c>
      <c r="J153" s="9">
        <f t="shared" si="26"/>
        <v>3980</v>
      </c>
      <c r="K153" s="9">
        <f t="shared" si="27"/>
        <v>238.79999999999998</v>
      </c>
      <c r="L153" s="11">
        <f t="shared" si="22"/>
        <v>4218.8</v>
      </c>
      <c r="M153" s="11">
        <v>5412.8</v>
      </c>
      <c r="N153" s="11">
        <f t="shared" si="23"/>
        <v>-1432.8000000000002</v>
      </c>
      <c r="O153" s="12">
        <f t="shared" si="24"/>
        <v>-0.36000000000000004</v>
      </c>
      <c r="P153" s="6" t="s">
        <v>43</v>
      </c>
      <c r="Q153" s="6" t="str">
        <f>VLOOKUP(C153,'[1]Customer List Query'!$A$2:$B$48,2,FALSE)</f>
        <v>Kelly</v>
      </c>
      <c r="R153" s="13"/>
    </row>
    <row r="154" spans="1:18" x14ac:dyDescent="0.25">
      <c r="A154" s="6">
        <v>10554</v>
      </c>
      <c r="B154" s="7">
        <v>40230</v>
      </c>
      <c r="C154" t="s">
        <v>80</v>
      </c>
      <c r="D154" s="14" t="s">
        <v>106</v>
      </c>
      <c r="E154" s="8" t="s">
        <v>26</v>
      </c>
      <c r="F154" s="6" t="s">
        <v>98</v>
      </c>
      <c r="G154" s="6" t="s">
        <v>20</v>
      </c>
      <c r="H154" s="9">
        <v>8.23</v>
      </c>
      <c r="I154" s="10">
        <v>1</v>
      </c>
      <c r="J154" s="9">
        <f t="shared" si="26"/>
        <v>8.23</v>
      </c>
      <c r="K154" s="9">
        <f t="shared" si="27"/>
        <v>0.49380000000000002</v>
      </c>
      <c r="L154" s="11">
        <f t="shared" si="22"/>
        <v>8.7200000000000006</v>
      </c>
      <c r="M154" s="11">
        <v>16.46</v>
      </c>
      <c r="N154" s="11">
        <f t="shared" si="23"/>
        <v>-8.23</v>
      </c>
      <c r="O154" s="12">
        <f t="shared" si="24"/>
        <v>-1</v>
      </c>
      <c r="P154" s="6" t="s">
        <v>21</v>
      </c>
      <c r="Q154" s="6" t="str">
        <f>VLOOKUP(C154,'[1]Customer List Query'!$A$2:$B$48,2,FALSE)</f>
        <v>Chris</v>
      </c>
      <c r="R154" s="13"/>
    </row>
    <row r="155" spans="1:18" x14ac:dyDescent="0.25">
      <c r="A155" s="6">
        <v>10555</v>
      </c>
      <c r="B155" s="7">
        <v>40230</v>
      </c>
      <c r="C155" t="s">
        <v>40</v>
      </c>
      <c r="D155" s="14" t="s">
        <v>108</v>
      </c>
      <c r="E155" s="6" t="s">
        <v>18</v>
      </c>
      <c r="F155" s="8" t="s">
        <v>39</v>
      </c>
      <c r="G155" s="6" t="s">
        <v>31</v>
      </c>
      <c r="H155" s="9">
        <v>174.62</v>
      </c>
      <c r="I155" s="10">
        <v>6</v>
      </c>
      <c r="J155" s="9">
        <f t="shared" si="26"/>
        <v>1047.72</v>
      </c>
      <c r="K155" s="9">
        <f t="shared" si="27"/>
        <v>62.863199999999999</v>
      </c>
      <c r="L155" s="11">
        <f t="shared" si="22"/>
        <v>1110.58</v>
      </c>
      <c r="M155" s="11">
        <v>408.61</v>
      </c>
      <c r="N155" s="11">
        <f t="shared" si="23"/>
        <v>639.11</v>
      </c>
      <c r="O155" s="12">
        <f t="shared" si="24"/>
        <v>0.61000076356278399</v>
      </c>
      <c r="P155" s="6" t="s">
        <v>21</v>
      </c>
      <c r="Q155" s="6" t="str">
        <f>VLOOKUP(C155,'[1]Customer List Query'!$A$2:$B$48,2,FALSE)</f>
        <v>Sandra</v>
      </c>
      <c r="R155" s="13"/>
    </row>
    <row r="156" spans="1:18" x14ac:dyDescent="0.25">
      <c r="A156" s="6">
        <v>10556</v>
      </c>
      <c r="B156" s="7">
        <v>40230</v>
      </c>
      <c r="C156" s="6" t="s">
        <v>95</v>
      </c>
      <c r="D156" s="14" t="s">
        <v>104</v>
      </c>
      <c r="E156" s="8" t="s">
        <v>65</v>
      </c>
      <c r="F156" s="6" t="s">
        <v>70</v>
      </c>
      <c r="G156" s="6" t="s">
        <v>31</v>
      </c>
      <c r="H156" s="9">
        <v>10</v>
      </c>
      <c r="I156" s="10">
        <v>7</v>
      </c>
      <c r="J156" s="9">
        <f t="shared" si="26"/>
        <v>70</v>
      </c>
      <c r="K156" s="9">
        <f t="shared" si="27"/>
        <v>4.2</v>
      </c>
      <c r="L156" s="11">
        <f t="shared" si="22"/>
        <v>74.2</v>
      </c>
      <c r="M156" s="11">
        <v>35.1</v>
      </c>
      <c r="N156" s="11">
        <f t="shared" si="23"/>
        <v>34.9</v>
      </c>
      <c r="O156" s="12">
        <f t="shared" si="24"/>
        <v>0.49857142857142855</v>
      </c>
      <c r="P156" s="6" t="s">
        <v>21</v>
      </c>
      <c r="Q156" s="6" t="str">
        <f>VLOOKUP(C156,'[1]Customer List Query'!$A$2:$B$48,2,FALSE)</f>
        <v>Tammy</v>
      </c>
      <c r="R156" s="13"/>
    </row>
    <row r="157" spans="1:18" x14ac:dyDescent="0.25">
      <c r="A157" s="6">
        <v>10557</v>
      </c>
      <c r="B157" s="7">
        <v>40230</v>
      </c>
      <c r="C157" t="s">
        <v>72</v>
      </c>
      <c r="D157" s="14" t="s">
        <v>107</v>
      </c>
      <c r="E157" s="6" t="s">
        <v>18</v>
      </c>
      <c r="F157" s="6" t="s">
        <v>100</v>
      </c>
      <c r="G157" s="6" t="s">
        <v>28</v>
      </c>
      <c r="H157" s="9">
        <v>295.95</v>
      </c>
      <c r="I157" s="10">
        <v>9</v>
      </c>
      <c r="J157" s="9">
        <f t="shared" si="26"/>
        <v>2663.55</v>
      </c>
      <c r="K157" s="9">
        <f t="shared" si="27"/>
        <v>159.81300000000002</v>
      </c>
      <c r="L157" s="11">
        <f t="shared" si="22"/>
        <v>2823.36</v>
      </c>
      <c r="M157" s="11">
        <v>828.66</v>
      </c>
      <c r="N157" s="11">
        <f t="shared" si="23"/>
        <v>1834.8900000000003</v>
      </c>
      <c r="O157" s="12">
        <f t="shared" si="24"/>
        <v>0.68888888888888899</v>
      </c>
      <c r="P157" s="6" t="s">
        <v>21</v>
      </c>
      <c r="Q157" s="6" t="str">
        <f>VLOOKUP(C157,'[1]Customer List Query'!$A$2:$B$48,2,FALSE)</f>
        <v>Sabrina</v>
      </c>
      <c r="R157" s="13"/>
    </row>
    <row r="158" spans="1:18" x14ac:dyDescent="0.25">
      <c r="A158" s="6">
        <v>10558</v>
      </c>
      <c r="B158" s="7">
        <v>40231</v>
      </c>
      <c r="C158" t="s">
        <v>52</v>
      </c>
      <c r="D158" s="14" t="s">
        <v>107</v>
      </c>
      <c r="E158" s="8" t="s">
        <v>26</v>
      </c>
      <c r="F158" s="6" t="s">
        <v>48</v>
      </c>
      <c r="G158" s="6" t="s">
        <v>49</v>
      </c>
      <c r="H158" s="9">
        <v>240</v>
      </c>
      <c r="I158" s="10"/>
      <c r="J158" s="9">
        <f>H158</f>
        <v>240</v>
      </c>
      <c r="K158" s="9">
        <v>0</v>
      </c>
      <c r="L158" s="11">
        <f t="shared" si="22"/>
        <v>240</v>
      </c>
      <c r="M158" s="11">
        <v>64.8</v>
      </c>
      <c r="N158" s="11">
        <f t="shared" si="23"/>
        <v>175.2</v>
      </c>
      <c r="O158" s="12">
        <f t="shared" si="24"/>
        <v>0.73</v>
      </c>
      <c r="P158" s="6" t="s">
        <v>21</v>
      </c>
      <c r="Q158" s="6" t="str">
        <f>VLOOKUP(C158,'[1]Customer List Query'!$A$2:$B$48,2,FALSE)</f>
        <v>Tammy</v>
      </c>
      <c r="R158" s="13"/>
    </row>
    <row r="159" spans="1:18" x14ac:dyDescent="0.25">
      <c r="A159" s="6">
        <v>10559</v>
      </c>
      <c r="B159" s="7">
        <v>40231</v>
      </c>
      <c r="C159" t="s">
        <v>44</v>
      </c>
      <c r="D159" s="14" t="s">
        <v>104</v>
      </c>
      <c r="E159" s="6" t="s">
        <v>18</v>
      </c>
      <c r="F159" s="6" t="s">
        <v>37</v>
      </c>
      <c r="G159" s="6" t="s">
        <v>31</v>
      </c>
      <c r="H159" s="9">
        <v>2</v>
      </c>
      <c r="I159" s="10">
        <v>4</v>
      </c>
      <c r="J159" s="9">
        <f>ROUND(H159*I159,2)</f>
        <v>8</v>
      </c>
      <c r="K159" s="9">
        <f>J159*0.06</f>
        <v>0.48</v>
      </c>
      <c r="L159" s="11">
        <f t="shared" si="22"/>
        <v>8.48</v>
      </c>
      <c r="M159" s="11">
        <v>20</v>
      </c>
      <c r="N159" s="11">
        <f t="shared" si="23"/>
        <v>-12</v>
      </c>
      <c r="O159" s="12">
        <f t="shared" si="24"/>
        <v>-1.5</v>
      </c>
      <c r="P159" s="6" t="s">
        <v>24</v>
      </c>
      <c r="Q159" s="6" t="str">
        <f>VLOOKUP(C159,'[1]Customer List Query'!$A$2:$B$48,2,FALSE)</f>
        <v>Bobby</v>
      </c>
      <c r="R159" s="13"/>
    </row>
    <row r="160" spans="1:18" x14ac:dyDescent="0.25">
      <c r="A160" s="6">
        <v>10560</v>
      </c>
      <c r="B160" s="7">
        <v>40231</v>
      </c>
      <c r="C160" s="6" t="s">
        <v>96</v>
      </c>
      <c r="D160" s="14" t="s">
        <v>104</v>
      </c>
      <c r="E160" s="8" t="s">
        <v>65</v>
      </c>
      <c r="F160" s="6" t="s">
        <v>92</v>
      </c>
      <c r="G160" s="6" t="s">
        <v>49</v>
      </c>
      <c r="H160" s="9">
        <v>75</v>
      </c>
      <c r="I160" s="10"/>
      <c r="J160" s="9">
        <f>H160</f>
        <v>75</v>
      </c>
      <c r="K160" s="9">
        <v>0</v>
      </c>
      <c r="L160" s="11">
        <f t="shared" si="22"/>
        <v>75</v>
      </c>
      <c r="M160" s="11">
        <v>171</v>
      </c>
      <c r="N160" s="11">
        <f t="shared" si="23"/>
        <v>-96</v>
      </c>
      <c r="O160" s="12">
        <f t="shared" si="24"/>
        <v>-1.28</v>
      </c>
      <c r="P160" s="6" t="s">
        <v>21</v>
      </c>
      <c r="Q160" s="6" t="str">
        <f>VLOOKUP(C160,'[1]Customer List Query'!$A$2:$B$48,2,FALSE)</f>
        <v>Molly</v>
      </c>
      <c r="R160" s="13"/>
    </row>
    <row r="161" spans="1:18" x14ac:dyDescent="0.25">
      <c r="A161" s="6">
        <v>10561</v>
      </c>
      <c r="B161" s="7">
        <v>40231</v>
      </c>
      <c r="C161" t="s">
        <v>38</v>
      </c>
      <c r="D161" s="14" t="s">
        <v>108</v>
      </c>
      <c r="E161" s="6" t="s">
        <v>18</v>
      </c>
      <c r="F161" s="6" t="s">
        <v>33</v>
      </c>
      <c r="G161" s="6" t="s">
        <v>20</v>
      </c>
      <c r="H161" s="9">
        <v>4.3</v>
      </c>
      <c r="I161" s="10">
        <v>5</v>
      </c>
      <c r="J161" s="9">
        <f>ROUND(H161*I161,2)</f>
        <v>21.5</v>
      </c>
      <c r="K161" s="9">
        <f t="shared" ref="K161:K177" si="28">J161*0.06</f>
        <v>1.29</v>
      </c>
      <c r="L161" s="11">
        <f t="shared" si="22"/>
        <v>22.79</v>
      </c>
      <c r="M161" s="11">
        <v>9.98</v>
      </c>
      <c r="N161" s="11">
        <f t="shared" si="23"/>
        <v>11.52</v>
      </c>
      <c r="O161" s="12">
        <f t="shared" si="24"/>
        <v>0.53581395348837202</v>
      </c>
      <c r="P161" s="6" t="s">
        <v>21</v>
      </c>
      <c r="Q161" s="6" t="str">
        <f>VLOOKUP(C161,'[1]Customer List Query'!$A$2:$B$48,2,FALSE)</f>
        <v>Steve</v>
      </c>
      <c r="R161" s="13"/>
    </row>
    <row r="162" spans="1:18" x14ac:dyDescent="0.25">
      <c r="A162" s="6">
        <v>10562</v>
      </c>
      <c r="B162" s="7">
        <v>40231</v>
      </c>
      <c r="C162" t="s">
        <v>91</v>
      </c>
      <c r="D162" s="14" t="s">
        <v>106</v>
      </c>
      <c r="E162" s="6" t="s">
        <v>18</v>
      </c>
      <c r="F162" s="6" t="s">
        <v>70</v>
      </c>
      <c r="G162" s="6" t="s">
        <v>31</v>
      </c>
      <c r="H162" s="9">
        <v>3.99</v>
      </c>
      <c r="I162" s="10">
        <v>1</v>
      </c>
      <c r="J162" s="9">
        <f>ROUND(H162*I162,2)</f>
        <v>3.99</v>
      </c>
      <c r="K162" s="9">
        <f t="shared" si="28"/>
        <v>0.2394</v>
      </c>
      <c r="L162" s="11">
        <f t="shared" si="22"/>
        <v>4.2300000000000004</v>
      </c>
      <c r="M162" s="11">
        <v>21.91</v>
      </c>
      <c r="N162" s="11">
        <f t="shared" si="23"/>
        <v>-17.920000000000002</v>
      </c>
      <c r="O162" s="12">
        <f t="shared" si="24"/>
        <v>-4.4912280701754383</v>
      </c>
      <c r="P162" s="6" t="s">
        <v>43</v>
      </c>
      <c r="Q162" s="6" t="str">
        <f>VLOOKUP(C162,'[1]Customer List Query'!$A$2:$B$48,2,FALSE)</f>
        <v>Doug</v>
      </c>
      <c r="R162" s="13"/>
    </row>
    <row r="163" spans="1:18" x14ac:dyDescent="0.25">
      <c r="A163" s="6">
        <v>10563</v>
      </c>
      <c r="B163" s="7">
        <v>40231</v>
      </c>
      <c r="C163" t="s">
        <v>79</v>
      </c>
      <c r="D163" s="14" t="s">
        <v>106</v>
      </c>
      <c r="E163" s="6" t="s">
        <v>18</v>
      </c>
      <c r="F163" s="6" t="s">
        <v>70</v>
      </c>
      <c r="G163" s="6" t="s">
        <v>31</v>
      </c>
      <c r="H163" s="9">
        <v>3.99</v>
      </c>
      <c r="I163" s="10">
        <v>3</v>
      </c>
      <c r="J163" s="9">
        <f>ROUND(H163*I163,2)</f>
        <v>11.97</v>
      </c>
      <c r="K163" s="9">
        <f t="shared" si="28"/>
        <v>0.71820000000000006</v>
      </c>
      <c r="L163" s="11">
        <f t="shared" si="22"/>
        <v>12.69</v>
      </c>
      <c r="M163" s="11">
        <v>9.74</v>
      </c>
      <c r="N163" s="11">
        <f t="shared" si="23"/>
        <v>2.2300000000000004</v>
      </c>
      <c r="O163" s="12">
        <f t="shared" si="24"/>
        <v>0.18629908103592316</v>
      </c>
      <c r="P163" s="6" t="s">
        <v>43</v>
      </c>
      <c r="Q163" s="6" t="str">
        <f>VLOOKUP(C163,'[1]Customer List Query'!$A$2:$B$48,2,FALSE)</f>
        <v>Doug</v>
      </c>
      <c r="R163" s="13"/>
    </row>
    <row r="164" spans="1:18" x14ac:dyDescent="0.25">
      <c r="A164" s="6">
        <v>10564</v>
      </c>
      <c r="B164" s="7">
        <v>40231</v>
      </c>
      <c r="C164" t="s">
        <v>90</v>
      </c>
      <c r="D164" s="14" t="s">
        <v>104</v>
      </c>
      <c r="E164" s="6" t="s">
        <v>18</v>
      </c>
      <c r="F164" s="6" t="s">
        <v>23</v>
      </c>
      <c r="G164" s="6" t="s">
        <v>20</v>
      </c>
      <c r="H164" s="9">
        <v>9.9499999999999993</v>
      </c>
      <c r="I164" s="10">
        <v>8</v>
      </c>
      <c r="J164" s="9">
        <f>ROUND(H164*I164,2)</f>
        <v>79.599999999999994</v>
      </c>
      <c r="K164" s="9">
        <f t="shared" si="28"/>
        <v>4.7759999999999998</v>
      </c>
      <c r="L164" s="11">
        <f t="shared" si="22"/>
        <v>84.38</v>
      </c>
      <c r="M164" s="11">
        <v>12.84</v>
      </c>
      <c r="N164" s="11">
        <f t="shared" si="23"/>
        <v>66.759999999999991</v>
      </c>
      <c r="O164" s="12">
        <f t="shared" si="24"/>
        <v>0.83869346733668337</v>
      </c>
      <c r="P164" s="6" t="s">
        <v>21</v>
      </c>
      <c r="Q164" s="6" t="str">
        <f>VLOOKUP(C164,'[1]Customer List Query'!$A$2:$B$48,2,FALSE)</f>
        <v>Bobby</v>
      </c>
      <c r="R164" s="13"/>
    </row>
    <row r="165" spans="1:18" x14ac:dyDescent="0.25">
      <c r="A165" s="6">
        <v>10565</v>
      </c>
      <c r="B165" s="7">
        <v>40231</v>
      </c>
      <c r="C165" t="s">
        <v>29</v>
      </c>
      <c r="D165" s="14" t="s">
        <v>107</v>
      </c>
      <c r="E165" s="8" t="s">
        <v>26</v>
      </c>
      <c r="F165" s="6" t="s">
        <v>30</v>
      </c>
      <c r="G165" s="6" t="s">
        <v>31</v>
      </c>
      <c r="H165" s="9">
        <v>89.95</v>
      </c>
      <c r="I165" s="10">
        <v>3</v>
      </c>
      <c r="J165" s="9">
        <f>ROUND(H165*I165,2)</f>
        <v>269.85000000000002</v>
      </c>
      <c r="K165" s="9">
        <f t="shared" si="28"/>
        <v>16.191000000000003</v>
      </c>
      <c r="L165" s="11">
        <f t="shared" si="22"/>
        <v>286.04000000000002</v>
      </c>
      <c r="M165" s="11">
        <v>226.67</v>
      </c>
      <c r="N165" s="11">
        <f t="shared" si="23"/>
        <v>43.180000000000035</v>
      </c>
      <c r="O165" s="12">
        <f t="shared" si="24"/>
        <v>0.16001482304984263</v>
      </c>
      <c r="P165" s="6" t="s">
        <v>21</v>
      </c>
      <c r="Q165" s="6" t="str">
        <f>VLOOKUP(C165,'[1]Customer List Query'!$A$2:$B$48,2,FALSE)</f>
        <v>Tammy</v>
      </c>
      <c r="R165" s="13"/>
    </row>
    <row r="166" spans="1:18" x14ac:dyDescent="0.25">
      <c r="A166" s="6">
        <v>10566</v>
      </c>
      <c r="B166" s="7">
        <v>40232</v>
      </c>
      <c r="C166" s="14" t="s">
        <v>73</v>
      </c>
      <c r="D166" s="14" t="s">
        <v>104</v>
      </c>
      <c r="E166" s="6" t="s">
        <v>18</v>
      </c>
      <c r="F166" s="6" t="s">
        <v>99</v>
      </c>
      <c r="G166" s="6" t="s">
        <v>49</v>
      </c>
      <c r="H166" s="9">
        <v>321.23</v>
      </c>
      <c r="I166" s="10"/>
      <c r="J166" s="9">
        <f>H166</f>
        <v>321.23</v>
      </c>
      <c r="K166" s="9">
        <f t="shared" si="28"/>
        <v>19.273800000000001</v>
      </c>
      <c r="L166" s="11">
        <f t="shared" si="22"/>
        <v>340.5</v>
      </c>
      <c r="M166" s="11">
        <v>513.97</v>
      </c>
      <c r="N166" s="11">
        <f t="shared" si="23"/>
        <v>-192.74</v>
      </c>
      <c r="O166" s="12">
        <f t="shared" si="24"/>
        <v>-0.60000622606854903</v>
      </c>
      <c r="P166" s="6" t="s">
        <v>21</v>
      </c>
      <c r="Q166" s="6" t="str">
        <f>VLOOKUP(C166,'[1]Customer List Query'!$A$2:$B$48,2,FALSE)</f>
        <v>Kelly</v>
      </c>
      <c r="R166" s="13"/>
    </row>
    <row r="167" spans="1:18" x14ac:dyDescent="0.25">
      <c r="A167" s="6">
        <v>10567</v>
      </c>
      <c r="B167" s="7">
        <v>40232</v>
      </c>
      <c r="C167" t="s">
        <v>62</v>
      </c>
      <c r="D167" s="14" t="s">
        <v>109</v>
      </c>
      <c r="E167" s="6" t="s">
        <v>18</v>
      </c>
      <c r="F167" s="6" t="s">
        <v>53</v>
      </c>
      <c r="G167" s="8" t="s">
        <v>42</v>
      </c>
      <c r="H167" s="9">
        <v>63</v>
      </c>
      <c r="I167" s="10">
        <v>3</v>
      </c>
      <c r="J167" s="9">
        <f t="shared" ref="J167:J177" si="29">ROUND(H167*I167,2)</f>
        <v>189</v>
      </c>
      <c r="K167" s="9">
        <f t="shared" si="28"/>
        <v>11.34</v>
      </c>
      <c r="L167" s="11">
        <f t="shared" si="22"/>
        <v>200.34</v>
      </c>
      <c r="M167" s="11">
        <v>163.16999999999999</v>
      </c>
      <c r="N167" s="11">
        <f t="shared" si="23"/>
        <v>25.830000000000013</v>
      </c>
      <c r="O167" s="12">
        <f t="shared" si="24"/>
        <v>0.13666666666666674</v>
      </c>
      <c r="P167" s="6" t="s">
        <v>21</v>
      </c>
      <c r="Q167" s="6" t="str">
        <f>VLOOKUP(C167,'[1]Customer List Query'!$A$2:$B$48,2,FALSE)</f>
        <v>Bobby</v>
      </c>
      <c r="R167" s="13"/>
    </row>
    <row r="168" spans="1:18" x14ac:dyDescent="0.25">
      <c r="A168" s="6">
        <v>10568</v>
      </c>
      <c r="B168" s="7">
        <v>40232</v>
      </c>
      <c r="C168" s="14" t="s">
        <v>64</v>
      </c>
      <c r="D168" s="14" t="s">
        <v>104</v>
      </c>
      <c r="E168" s="8" t="s">
        <v>65</v>
      </c>
      <c r="F168" s="6" t="s">
        <v>30</v>
      </c>
      <c r="G168" s="6" t="s">
        <v>31</v>
      </c>
      <c r="H168" s="9">
        <v>40</v>
      </c>
      <c r="I168" s="10">
        <v>8</v>
      </c>
      <c r="J168" s="9">
        <f t="shared" si="29"/>
        <v>320</v>
      </c>
      <c r="K168" s="9">
        <f t="shared" si="28"/>
        <v>19.2</v>
      </c>
      <c r="L168" s="11">
        <f t="shared" si="22"/>
        <v>339.2</v>
      </c>
      <c r="M168" s="11">
        <v>114.29</v>
      </c>
      <c r="N168" s="11">
        <f t="shared" si="23"/>
        <v>205.70999999999998</v>
      </c>
      <c r="O168" s="12">
        <f t="shared" si="24"/>
        <v>0.64284374999999994</v>
      </c>
      <c r="P168" s="6" t="s">
        <v>24</v>
      </c>
      <c r="Q168" s="6" t="str">
        <f>VLOOKUP(C168,'[1]Customer List Query'!$A$2:$B$48,2,FALSE)</f>
        <v>Chris</v>
      </c>
      <c r="R168" s="13"/>
    </row>
    <row r="169" spans="1:18" x14ac:dyDescent="0.25">
      <c r="A169" s="6">
        <v>10569</v>
      </c>
      <c r="B169" s="7">
        <v>40232</v>
      </c>
      <c r="C169" t="s">
        <v>45</v>
      </c>
      <c r="D169" s="14" t="s">
        <v>108</v>
      </c>
      <c r="E169" s="8" t="s">
        <v>26</v>
      </c>
      <c r="F169" s="8" t="s">
        <v>19</v>
      </c>
      <c r="G169" s="6" t="s">
        <v>20</v>
      </c>
      <c r="H169" s="9">
        <v>44.2</v>
      </c>
      <c r="I169" s="10">
        <v>4</v>
      </c>
      <c r="J169" s="9">
        <f t="shared" si="29"/>
        <v>176.8</v>
      </c>
      <c r="K169" s="9">
        <f t="shared" si="28"/>
        <v>10.608000000000001</v>
      </c>
      <c r="L169" s="11">
        <f t="shared" si="22"/>
        <v>187.41</v>
      </c>
      <c r="M169" s="11">
        <v>15.03</v>
      </c>
      <c r="N169" s="11">
        <f t="shared" si="23"/>
        <v>161.77000000000001</v>
      </c>
      <c r="O169" s="12">
        <f t="shared" si="24"/>
        <v>0.9149886877828054</v>
      </c>
      <c r="P169" s="6" t="s">
        <v>21</v>
      </c>
      <c r="Q169" s="6" t="str">
        <f>VLOOKUP(C169,'[1]Customer List Query'!$A$2:$B$48,2,FALSE)</f>
        <v>Doug</v>
      </c>
      <c r="R169" s="13"/>
    </row>
    <row r="170" spans="1:18" x14ac:dyDescent="0.25">
      <c r="A170" s="6">
        <v>10570</v>
      </c>
      <c r="B170" s="7">
        <v>40236</v>
      </c>
      <c r="C170" s="14" t="s">
        <v>57</v>
      </c>
      <c r="D170" s="14" t="s">
        <v>104</v>
      </c>
      <c r="E170" s="6" t="s">
        <v>18</v>
      </c>
      <c r="F170" s="6" t="s">
        <v>98</v>
      </c>
      <c r="G170" s="6" t="s">
        <v>20</v>
      </c>
      <c r="H170" s="9">
        <v>6.75</v>
      </c>
      <c r="I170" s="10">
        <v>5</v>
      </c>
      <c r="J170" s="9">
        <f t="shared" si="29"/>
        <v>33.75</v>
      </c>
      <c r="K170" s="9">
        <f t="shared" si="28"/>
        <v>2.0249999999999999</v>
      </c>
      <c r="L170" s="11">
        <f t="shared" si="22"/>
        <v>35.78</v>
      </c>
      <c r="M170" s="11">
        <v>3.65</v>
      </c>
      <c r="N170" s="11">
        <f t="shared" si="23"/>
        <v>30.1</v>
      </c>
      <c r="O170" s="12">
        <f t="shared" si="24"/>
        <v>0.8918518518518519</v>
      </c>
      <c r="P170" s="6" t="s">
        <v>21</v>
      </c>
      <c r="Q170" s="6" t="str">
        <f>VLOOKUP(C170,'[1]Customer List Query'!$A$2:$B$48,2,FALSE)</f>
        <v>Kelly</v>
      </c>
      <c r="R170" s="13"/>
    </row>
    <row r="171" spans="1:18" x14ac:dyDescent="0.25">
      <c r="A171" s="6">
        <v>10571</v>
      </c>
      <c r="B171" s="7">
        <v>40236</v>
      </c>
      <c r="C171" t="s">
        <v>36</v>
      </c>
      <c r="D171" s="14" t="s">
        <v>107</v>
      </c>
      <c r="E171" s="6" t="s">
        <v>18</v>
      </c>
      <c r="F171" s="6" t="s">
        <v>66</v>
      </c>
      <c r="G171" s="8" t="s">
        <v>42</v>
      </c>
      <c r="H171" s="9">
        <v>89.95</v>
      </c>
      <c r="I171" s="10">
        <v>3</v>
      </c>
      <c r="J171" s="9">
        <f t="shared" si="29"/>
        <v>269.85000000000002</v>
      </c>
      <c r="K171" s="9">
        <f t="shared" si="28"/>
        <v>16.191000000000003</v>
      </c>
      <c r="L171" s="11">
        <f t="shared" si="22"/>
        <v>286.04000000000002</v>
      </c>
      <c r="M171" s="11">
        <v>245.56</v>
      </c>
      <c r="N171" s="11">
        <f t="shared" si="23"/>
        <v>24.29000000000002</v>
      </c>
      <c r="O171" s="12">
        <f t="shared" si="24"/>
        <v>9.0012970168612261E-2</v>
      </c>
      <c r="P171" s="6" t="s">
        <v>21</v>
      </c>
      <c r="Q171" s="6" t="str">
        <f>VLOOKUP(C171,'[1]Customer List Query'!$A$2:$B$48,2,FALSE)</f>
        <v>Kelly</v>
      </c>
      <c r="R171" s="13"/>
    </row>
    <row r="172" spans="1:18" x14ac:dyDescent="0.25">
      <c r="A172" s="6">
        <v>10572</v>
      </c>
      <c r="B172" s="7">
        <v>40236</v>
      </c>
      <c r="C172" t="s">
        <v>69</v>
      </c>
      <c r="D172" s="14" t="s">
        <v>104</v>
      </c>
      <c r="E172" s="6" t="s">
        <v>18</v>
      </c>
      <c r="F172" s="6" t="s">
        <v>37</v>
      </c>
      <c r="G172" s="6" t="s">
        <v>31</v>
      </c>
      <c r="H172" s="9">
        <v>12.99</v>
      </c>
      <c r="I172" s="10">
        <v>4</v>
      </c>
      <c r="J172" s="9">
        <f t="shared" si="29"/>
        <v>51.96</v>
      </c>
      <c r="K172" s="9">
        <f t="shared" si="28"/>
        <v>3.1175999999999999</v>
      </c>
      <c r="L172" s="11">
        <f t="shared" si="22"/>
        <v>55.08</v>
      </c>
      <c r="M172" s="11">
        <v>33.51</v>
      </c>
      <c r="N172" s="11">
        <f t="shared" si="23"/>
        <v>18.450000000000003</v>
      </c>
      <c r="O172" s="12">
        <f t="shared" si="24"/>
        <v>0.35508083140877605</v>
      </c>
      <c r="P172" s="6" t="s">
        <v>21</v>
      </c>
      <c r="Q172" s="6" t="str">
        <f>VLOOKUP(C172,'[1]Customer List Query'!$A$2:$B$48,2,FALSE)</f>
        <v>Tammy</v>
      </c>
      <c r="R172" s="13"/>
    </row>
    <row r="173" spans="1:18" x14ac:dyDescent="0.25">
      <c r="A173" s="6">
        <v>10573</v>
      </c>
      <c r="B173" s="7">
        <v>40237</v>
      </c>
      <c r="C173" t="s">
        <v>67</v>
      </c>
      <c r="D173" s="14" t="s">
        <v>104</v>
      </c>
      <c r="E173" s="6" t="s">
        <v>18</v>
      </c>
      <c r="F173" s="6" t="s">
        <v>97</v>
      </c>
      <c r="G173" s="6" t="s">
        <v>20</v>
      </c>
      <c r="H173" s="9">
        <v>36.5</v>
      </c>
      <c r="I173" s="10">
        <v>3</v>
      </c>
      <c r="J173" s="9">
        <f t="shared" si="29"/>
        <v>109.5</v>
      </c>
      <c r="K173" s="9">
        <f t="shared" si="28"/>
        <v>6.5699999999999994</v>
      </c>
      <c r="L173" s="11">
        <f t="shared" si="22"/>
        <v>116.07</v>
      </c>
      <c r="M173" s="11">
        <v>9.49</v>
      </c>
      <c r="N173" s="11">
        <f t="shared" si="23"/>
        <v>100.01</v>
      </c>
      <c r="O173" s="12">
        <f t="shared" si="24"/>
        <v>0.91333333333333333</v>
      </c>
      <c r="P173" s="6" t="s">
        <v>21</v>
      </c>
      <c r="Q173" s="6" t="str">
        <f>VLOOKUP(C173,'[1]Customer List Query'!$A$2:$B$48,2,FALSE)</f>
        <v>Scott</v>
      </c>
      <c r="R173" s="13"/>
    </row>
    <row r="174" spans="1:18" x14ac:dyDescent="0.25">
      <c r="A174" s="6">
        <v>10574</v>
      </c>
      <c r="B174" s="7">
        <v>40237</v>
      </c>
      <c r="C174" s="14" t="s">
        <v>56</v>
      </c>
      <c r="D174" s="14" t="s">
        <v>104</v>
      </c>
      <c r="E174" s="8" t="s">
        <v>26</v>
      </c>
      <c r="F174" s="6" t="s">
        <v>60</v>
      </c>
      <c r="G174" s="6" t="s">
        <v>28</v>
      </c>
      <c r="H174" s="9">
        <v>196.84</v>
      </c>
      <c r="I174" s="10">
        <v>8</v>
      </c>
      <c r="J174" s="9">
        <f t="shared" si="29"/>
        <v>1574.72</v>
      </c>
      <c r="K174" s="9">
        <f t="shared" si="28"/>
        <v>94.483199999999997</v>
      </c>
      <c r="L174" s="11">
        <f t="shared" si="22"/>
        <v>1669.2</v>
      </c>
      <c r="M174" s="11">
        <v>620.04999999999995</v>
      </c>
      <c r="N174" s="11">
        <f t="shared" si="23"/>
        <v>954.67000000000007</v>
      </c>
      <c r="O174" s="12">
        <f t="shared" si="24"/>
        <v>0.60624745986588091</v>
      </c>
      <c r="P174" s="6" t="s">
        <v>21</v>
      </c>
      <c r="Q174" s="6" t="str">
        <f>VLOOKUP(C174,'[1]Customer List Query'!$A$2:$B$48,2,FALSE)</f>
        <v>Sabrina</v>
      </c>
      <c r="R174" s="13"/>
    </row>
    <row r="175" spans="1:18" x14ac:dyDescent="0.25">
      <c r="A175" s="6">
        <v>10575</v>
      </c>
      <c r="B175" s="7">
        <v>40237</v>
      </c>
      <c r="C175" t="s">
        <v>22</v>
      </c>
      <c r="D175" s="14" t="s">
        <v>105</v>
      </c>
      <c r="E175" s="6" t="s">
        <v>18</v>
      </c>
      <c r="F175" s="6" t="s">
        <v>37</v>
      </c>
      <c r="G175" s="6" t="s">
        <v>31</v>
      </c>
      <c r="H175" s="9">
        <v>5.99</v>
      </c>
      <c r="I175" s="10">
        <v>8</v>
      </c>
      <c r="J175" s="9">
        <f t="shared" si="29"/>
        <v>47.92</v>
      </c>
      <c r="K175" s="9">
        <f t="shared" si="28"/>
        <v>2.8752</v>
      </c>
      <c r="L175" s="11">
        <f t="shared" si="22"/>
        <v>50.8</v>
      </c>
      <c r="M175" s="11">
        <v>8.99</v>
      </c>
      <c r="N175" s="11">
        <f t="shared" si="23"/>
        <v>38.93</v>
      </c>
      <c r="O175" s="12">
        <f t="shared" si="24"/>
        <v>0.81239565943238723</v>
      </c>
      <c r="P175" s="6" t="s">
        <v>43</v>
      </c>
      <c r="Q175" s="6" t="str">
        <f>VLOOKUP(C175,'[1]Customer List Query'!$A$2:$B$48,2,FALSE)</f>
        <v>Chris</v>
      </c>
      <c r="R175" s="13"/>
    </row>
    <row r="176" spans="1:18" x14ac:dyDescent="0.25">
      <c r="A176" s="6">
        <v>10576</v>
      </c>
      <c r="B176" s="7">
        <v>40237</v>
      </c>
      <c r="C176" s="14" t="s">
        <v>25</v>
      </c>
      <c r="D176" s="14" t="s">
        <v>106</v>
      </c>
      <c r="E176" s="8" t="s">
        <v>26</v>
      </c>
      <c r="F176" s="6" t="s">
        <v>81</v>
      </c>
      <c r="G176" s="6" t="s">
        <v>20</v>
      </c>
      <c r="H176" s="9">
        <v>52</v>
      </c>
      <c r="I176" s="10">
        <v>3</v>
      </c>
      <c r="J176" s="9">
        <f t="shared" si="29"/>
        <v>156</v>
      </c>
      <c r="K176" s="9">
        <f t="shared" si="28"/>
        <v>9.36</v>
      </c>
      <c r="L176" s="11">
        <f t="shared" si="22"/>
        <v>165.36</v>
      </c>
      <c r="M176" s="11">
        <v>140.4</v>
      </c>
      <c r="N176" s="11">
        <f t="shared" si="23"/>
        <v>15.599999999999994</v>
      </c>
      <c r="O176" s="12">
        <f t="shared" si="24"/>
        <v>9.9999999999999964E-2</v>
      </c>
      <c r="P176" s="6" t="s">
        <v>21</v>
      </c>
      <c r="Q176" s="6" t="str">
        <f>VLOOKUP(C176,'[1]Customer List Query'!$A$2:$B$48,2,FALSE)</f>
        <v>Scott</v>
      </c>
      <c r="R176" s="13"/>
    </row>
    <row r="177" spans="1:18" x14ac:dyDescent="0.25">
      <c r="A177" s="6">
        <v>10577</v>
      </c>
      <c r="B177" s="7">
        <v>40237</v>
      </c>
      <c r="C177" t="s">
        <v>71</v>
      </c>
      <c r="D177" s="14" t="s">
        <v>104</v>
      </c>
      <c r="E177" s="6" t="s">
        <v>18</v>
      </c>
      <c r="F177" s="6" t="s">
        <v>100</v>
      </c>
      <c r="G177" s="6" t="s">
        <v>28</v>
      </c>
      <c r="H177" s="9">
        <v>295.95</v>
      </c>
      <c r="I177" s="10">
        <v>4</v>
      </c>
      <c r="J177" s="9">
        <f t="shared" si="29"/>
        <v>1183.8</v>
      </c>
      <c r="K177" s="9">
        <f t="shared" si="28"/>
        <v>71.027999999999992</v>
      </c>
      <c r="L177" s="11">
        <f t="shared" si="22"/>
        <v>1254.83</v>
      </c>
      <c r="M177" s="11">
        <v>517.91</v>
      </c>
      <c r="N177" s="11">
        <f t="shared" si="23"/>
        <v>665.89</v>
      </c>
      <c r="O177" s="12">
        <f t="shared" si="24"/>
        <v>0.56250211184321675</v>
      </c>
      <c r="P177" s="6" t="s">
        <v>21</v>
      </c>
      <c r="Q177" s="6" t="str">
        <f>VLOOKUP(C177,'[1]Customer List Query'!$A$2:$B$48,2,FALSE)</f>
        <v>Molly</v>
      </c>
      <c r="R177" s="13"/>
    </row>
    <row r="178" spans="1:18" x14ac:dyDescent="0.25">
      <c r="A178" s="6">
        <v>10578</v>
      </c>
      <c r="B178" s="7">
        <v>40237</v>
      </c>
      <c r="C178" s="14" t="s">
        <v>75</v>
      </c>
      <c r="D178" s="14" t="s">
        <v>106</v>
      </c>
      <c r="E178" s="6" t="s">
        <v>18</v>
      </c>
      <c r="F178" s="6" t="s">
        <v>76</v>
      </c>
      <c r="G178" s="6" t="s">
        <v>49</v>
      </c>
      <c r="H178" s="9">
        <v>40</v>
      </c>
      <c r="I178" s="10"/>
      <c r="J178" s="9">
        <f>H178</f>
        <v>40</v>
      </c>
      <c r="K178" s="9">
        <v>0</v>
      </c>
      <c r="L178" s="11">
        <f t="shared" si="22"/>
        <v>40</v>
      </c>
      <c r="M178" s="11">
        <v>144</v>
      </c>
      <c r="N178" s="11">
        <f t="shared" si="23"/>
        <v>-104</v>
      </c>
      <c r="O178" s="12">
        <f t="shared" si="24"/>
        <v>-2.6</v>
      </c>
      <c r="P178" s="6" t="s">
        <v>21</v>
      </c>
      <c r="Q178" s="6" t="str">
        <f>VLOOKUP(C178,'[1]Customer List Query'!$A$2:$B$48,2,FALSE)</f>
        <v>Sandra</v>
      </c>
      <c r="R178" s="13"/>
    </row>
    <row r="179" spans="1:18" x14ac:dyDescent="0.25">
      <c r="A179" s="6">
        <v>10579</v>
      </c>
      <c r="B179" s="7">
        <v>40238</v>
      </c>
      <c r="C179" t="s">
        <v>32</v>
      </c>
      <c r="D179" s="14" t="s">
        <v>104</v>
      </c>
      <c r="E179" s="6" t="s">
        <v>18</v>
      </c>
      <c r="F179" s="6" t="s">
        <v>76</v>
      </c>
      <c r="G179" s="6" t="s">
        <v>49</v>
      </c>
      <c r="H179" s="9">
        <v>40</v>
      </c>
      <c r="I179" s="10"/>
      <c r="J179" s="9">
        <f>H179</f>
        <v>40</v>
      </c>
      <c r="K179" s="9">
        <v>0</v>
      </c>
      <c r="L179" s="11">
        <f t="shared" si="22"/>
        <v>40</v>
      </c>
      <c r="M179" s="11">
        <v>54.4</v>
      </c>
      <c r="N179" s="11">
        <f t="shared" si="23"/>
        <v>-14.399999999999999</v>
      </c>
      <c r="O179" s="12">
        <f t="shared" si="24"/>
        <v>-0.36</v>
      </c>
      <c r="P179" s="6" t="s">
        <v>21</v>
      </c>
      <c r="Q179" s="6" t="str">
        <f>VLOOKUP(C179,'[1]Customer List Query'!$A$2:$B$48,2,FALSE)</f>
        <v>Molly</v>
      </c>
      <c r="R179" s="13"/>
    </row>
    <row r="180" spans="1:18" x14ac:dyDescent="0.25">
      <c r="A180" s="6">
        <v>10580</v>
      </c>
      <c r="B180" s="7">
        <v>40238</v>
      </c>
      <c r="C180" t="s">
        <v>89</v>
      </c>
      <c r="D180" s="14" t="s">
        <v>104</v>
      </c>
      <c r="E180" s="6" t="s">
        <v>18</v>
      </c>
      <c r="F180" s="6" t="s">
        <v>41</v>
      </c>
      <c r="G180" s="8" t="s">
        <v>42</v>
      </c>
      <c r="H180" s="9">
        <v>478.22</v>
      </c>
      <c r="I180" s="10">
        <v>6</v>
      </c>
      <c r="J180" s="9">
        <f t="shared" ref="J180:J203" si="30">ROUND(H180*I180,2)</f>
        <v>2869.32</v>
      </c>
      <c r="K180" s="9">
        <f t="shared" ref="K180:K204" si="31">J180*0.06</f>
        <v>172.1592</v>
      </c>
      <c r="L180" s="11">
        <f t="shared" si="22"/>
        <v>3041.48</v>
      </c>
      <c r="M180" s="11">
        <v>1721.59</v>
      </c>
      <c r="N180" s="11">
        <f t="shared" si="23"/>
        <v>1147.7300000000002</v>
      </c>
      <c r="O180" s="12">
        <f t="shared" si="24"/>
        <v>0.40000069702926133</v>
      </c>
      <c r="P180" s="6" t="s">
        <v>21</v>
      </c>
      <c r="Q180" s="6" t="str">
        <f>VLOOKUP(C180,'[1]Customer List Query'!$A$2:$B$48,2,FALSE)</f>
        <v>Sandra</v>
      </c>
      <c r="R180" s="13"/>
    </row>
    <row r="181" spans="1:18" x14ac:dyDescent="0.25">
      <c r="A181" s="6">
        <v>10581</v>
      </c>
      <c r="B181" s="7">
        <v>40238</v>
      </c>
      <c r="C181" s="14" t="s">
        <v>61</v>
      </c>
      <c r="D181" s="14" t="s">
        <v>105</v>
      </c>
      <c r="E181" s="8" t="s">
        <v>26</v>
      </c>
      <c r="F181" s="6" t="s">
        <v>81</v>
      </c>
      <c r="G181" s="6" t="s">
        <v>20</v>
      </c>
      <c r="H181" s="9">
        <v>45</v>
      </c>
      <c r="I181" s="10">
        <v>10</v>
      </c>
      <c r="J181" s="9">
        <f t="shared" si="30"/>
        <v>450</v>
      </c>
      <c r="K181" s="9">
        <f t="shared" si="31"/>
        <v>27</v>
      </c>
      <c r="L181" s="11">
        <f t="shared" si="22"/>
        <v>477</v>
      </c>
      <c r="M181" s="11">
        <v>17.100000000000001</v>
      </c>
      <c r="N181" s="11">
        <f t="shared" si="23"/>
        <v>432.9</v>
      </c>
      <c r="O181" s="12">
        <f t="shared" si="24"/>
        <v>0.96199999999999997</v>
      </c>
      <c r="P181" s="6" t="s">
        <v>21</v>
      </c>
      <c r="Q181" s="6" t="str">
        <f>VLOOKUP(C181,'[1]Customer List Query'!$A$2:$B$48,2,FALSE)</f>
        <v>Sandra</v>
      </c>
      <c r="R181" s="13"/>
    </row>
    <row r="182" spans="1:18" x14ac:dyDescent="0.25">
      <c r="A182" s="6">
        <v>10582</v>
      </c>
      <c r="B182" s="7">
        <v>40238</v>
      </c>
      <c r="C182" t="s">
        <v>38</v>
      </c>
      <c r="D182" s="14" t="s">
        <v>108</v>
      </c>
      <c r="E182" s="6" t="s">
        <v>18</v>
      </c>
      <c r="F182" s="6" t="s">
        <v>23</v>
      </c>
      <c r="G182" s="6" t="s">
        <v>20</v>
      </c>
      <c r="H182" s="9">
        <v>9.9499999999999993</v>
      </c>
      <c r="I182" s="10">
        <v>9</v>
      </c>
      <c r="J182" s="9">
        <f t="shared" si="30"/>
        <v>89.55</v>
      </c>
      <c r="K182" s="9">
        <f t="shared" si="31"/>
        <v>5.3729999999999993</v>
      </c>
      <c r="L182" s="11">
        <f t="shared" si="22"/>
        <v>94.92</v>
      </c>
      <c r="M182" s="11">
        <v>33.83</v>
      </c>
      <c r="N182" s="11">
        <f t="shared" si="23"/>
        <v>55.72</v>
      </c>
      <c r="O182" s="12">
        <f t="shared" si="24"/>
        <v>0.62222222222222223</v>
      </c>
      <c r="P182" s="6" t="s">
        <v>21</v>
      </c>
      <c r="Q182" s="6" t="str">
        <f>VLOOKUP(C182,'[1]Customer List Query'!$A$2:$B$48,2,FALSE)</f>
        <v>Steve</v>
      </c>
      <c r="R182" s="13"/>
    </row>
    <row r="183" spans="1:18" x14ac:dyDescent="0.25">
      <c r="A183" s="6">
        <v>10583</v>
      </c>
      <c r="B183" s="7">
        <v>40238</v>
      </c>
      <c r="C183" t="s">
        <v>72</v>
      </c>
      <c r="D183" s="14" t="s">
        <v>107</v>
      </c>
      <c r="E183" s="6" t="s">
        <v>18</v>
      </c>
      <c r="F183" s="6" t="s">
        <v>97</v>
      </c>
      <c r="G183" s="6" t="s">
        <v>20</v>
      </c>
      <c r="H183" s="9">
        <v>17.95</v>
      </c>
      <c r="I183" s="10">
        <v>9</v>
      </c>
      <c r="J183" s="9">
        <f t="shared" si="30"/>
        <v>161.55000000000001</v>
      </c>
      <c r="K183" s="9">
        <f t="shared" si="31"/>
        <v>9.6929999999999996</v>
      </c>
      <c r="L183" s="11">
        <f t="shared" si="22"/>
        <v>171.24</v>
      </c>
      <c r="M183" s="11">
        <v>56.54</v>
      </c>
      <c r="N183" s="11">
        <f t="shared" si="23"/>
        <v>105.01000000000002</v>
      </c>
      <c r="O183" s="12">
        <f t="shared" si="24"/>
        <v>0.65001547508511304</v>
      </c>
      <c r="P183" s="6" t="s">
        <v>21</v>
      </c>
      <c r="Q183" s="6" t="str">
        <f>VLOOKUP(C183,'[1]Customer List Query'!$A$2:$B$48,2,FALSE)</f>
        <v>Sabrina</v>
      </c>
      <c r="R183" s="13"/>
    </row>
    <row r="184" spans="1:18" x14ac:dyDescent="0.25">
      <c r="A184" s="6">
        <v>10584</v>
      </c>
      <c r="B184" s="7">
        <v>40238</v>
      </c>
      <c r="C184" s="14" t="s">
        <v>84</v>
      </c>
      <c r="D184" s="14" t="s">
        <v>104</v>
      </c>
      <c r="E184" s="8" t="s">
        <v>65</v>
      </c>
      <c r="F184" s="6" t="s">
        <v>51</v>
      </c>
      <c r="G184" s="6" t="s">
        <v>31</v>
      </c>
      <c r="H184" s="9">
        <v>399.56</v>
      </c>
      <c r="I184" s="10">
        <v>1</v>
      </c>
      <c r="J184" s="9">
        <f t="shared" si="30"/>
        <v>399.56</v>
      </c>
      <c r="K184" s="9">
        <f t="shared" si="31"/>
        <v>23.973599999999998</v>
      </c>
      <c r="L184" s="11">
        <f t="shared" si="22"/>
        <v>423.53</v>
      </c>
      <c r="M184" s="11">
        <v>583.36</v>
      </c>
      <c r="N184" s="11">
        <f t="shared" si="23"/>
        <v>-183.8</v>
      </c>
      <c r="O184" s="12">
        <f t="shared" si="24"/>
        <v>-0.46000600660726804</v>
      </c>
      <c r="P184" s="6" t="s">
        <v>43</v>
      </c>
      <c r="Q184" s="6" t="str">
        <f>VLOOKUP(C184,'[1]Customer List Query'!$A$2:$B$48,2,FALSE)</f>
        <v>Molly</v>
      </c>
      <c r="R184" s="13"/>
    </row>
    <row r="185" spans="1:18" x14ac:dyDescent="0.25">
      <c r="A185" s="6">
        <v>10585</v>
      </c>
      <c r="B185" s="7">
        <v>40238</v>
      </c>
      <c r="C185" t="s">
        <v>22</v>
      </c>
      <c r="D185" s="14" t="s">
        <v>105</v>
      </c>
      <c r="E185" s="6" t="s">
        <v>18</v>
      </c>
      <c r="F185" s="6" t="s">
        <v>41</v>
      </c>
      <c r="G185" s="8" t="s">
        <v>42</v>
      </c>
      <c r="H185" s="9">
        <v>229.49</v>
      </c>
      <c r="I185" s="10">
        <v>8</v>
      </c>
      <c r="J185" s="9">
        <f t="shared" si="30"/>
        <v>1835.92</v>
      </c>
      <c r="K185" s="9">
        <f t="shared" si="31"/>
        <v>110.15519999999999</v>
      </c>
      <c r="L185" s="11">
        <f t="shared" si="22"/>
        <v>1946.08</v>
      </c>
      <c r="M185" s="11">
        <v>98.68</v>
      </c>
      <c r="N185" s="11">
        <f t="shared" si="23"/>
        <v>1737.24</v>
      </c>
      <c r="O185" s="12">
        <f t="shared" si="24"/>
        <v>0.94625038128023009</v>
      </c>
      <c r="P185" s="6" t="s">
        <v>21</v>
      </c>
      <c r="Q185" s="6" t="str">
        <f>VLOOKUP(C185,'[1]Customer List Query'!$A$2:$B$48,2,FALSE)</f>
        <v>Chris</v>
      </c>
      <c r="R185" s="13"/>
    </row>
    <row r="186" spans="1:18" x14ac:dyDescent="0.25">
      <c r="A186" s="6">
        <v>10586</v>
      </c>
      <c r="B186" s="7">
        <v>40238</v>
      </c>
      <c r="C186" s="14" t="s">
        <v>57</v>
      </c>
      <c r="D186" s="14" t="s">
        <v>104</v>
      </c>
      <c r="E186" s="6" t="s">
        <v>18</v>
      </c>
      <c r="F186" s="6" t="s">
        <v>70</v>
      </c>
      <c r="G186" s="6" t="s">
        <v>31</v>
      </c>
      <c r="H186" s="9">
        <v>3.99</v>
      </c>
      <c r="I186" s="10">
        <v>2</v>
      </c>
      <c r="J186" s="9">
        <f t="shared" si="30"/>
        <v>7.98</v>
      </c>
      <c r="K186" s="9">
        <f t="shared" si="31"/>
        <v>0.4788</v>
      </c>
      <c r="L186" s="11">
        <f t="shared" si="22"/>
        <v>8.4600000000000009</v>
      </c>
      <c r="M186" s="11">
        <v>23.3</v>
      </c>
      <c r="N186" s="11">
        <f t="shared" si="23"/>
        <v>-15.32</v>
      </c>
      <c r="O186" s="12">
        <f t="shared" si="24"/>
        <v>-1.9197994987468672</v>
      </c>
      <c r="P186" s="6" t="s">
        <v>43</v>
      </c>
      <c r="Q186" s="6" t="str">
        <f>VLOOKUP(C186,'[1]Customer List Query'!$A$2:$B$48,2,FALSE)</f>
        <v>Kelly</v>
      </c>
      <c r="R186" s="13"/>
    </row>
    <row r="187" spans="1:18" x14ac:dyDescent="0.25">
      <c r="A187" s="6">
        <v>10587</v>
      </c>
      <c r="B187" s="7">
        <v>40239</v>
      </c>
      <c r="C187" t="s">
        <v>47</v>
      </c>
      <c r="D187" s="14" t="s">
        <v>104</v>
      </c>
      <c r="E187" s="6" t="s">
        <v>18</v>
      </c>
      <c r="F187" s="6" t="s">
        <v>100</v>
      </c>
      <c r="G187" s="6" t="s">
        <v>28</v>
      </c>
      <c r="H187" s="9">
        <v>89.95</v>
      </c>
      <c r="I187" s="10">
        <v>9</v>
      </c>
      <c r="J187" s="9">
        <f t="shared" si="30"/>
        <v>809.55</v>
      </c>
      <c r="K187" s="9">
        <f t="shared" si="31"/>
        <v>48.572999999999993</v>
      </c>
      <c r="L187" s="11">
        <f t="shared" si="22"/>
        <v>858.12</v>
      </c>
      <c r="M187" s="11">
        <v>40.479999999999997</v>
      </c>
      <c r="N187" s="11">
        <f t="shared" si="23"/>
        <v>769.06999999999994</v>
      </c>
      <c r="O187" s="12">
        <f t="shared" si="24"/>
        <v>0.9499969118646161</v>
      </c>
      <c r="P187" s="6" t="s">
        <v>21</v>
      </c>
      <c r="Q187" s="6" t="str">
        <f>VLOOKUP(C187,'[1]Customer List Query'!$A$2:$B$48,2,FALSE)</f>
        <v>Chris</v>
      </c>
      <c r="R187" s="13"/>
    </row>
    <row r="188" spans="1:18" x14ac:dyDescent="0.25">
      <c r="A188" s="6">
        <v>10588</v>
      </c>
      <c r="B188" s="7">
        <v>40239</v>
      </c>
      <c r="C188" t="s">
        <v>54</v>
      </c>
      <c r="D188" s="14" t="s">
        <v>106</v>
      </c>
      <c r="E188" s="8" t="s">
        <v>26</v>
      </c>
      <c r="F188" s="8" t="s">
        <v>78</v>
      </c>
      <c r="G188" s="6" t="s">
        <v>20</v>
      </c>
      <c r="H188" s="9">
        <v>15.49</v>
      </c>
      <c r="I188" s="10">
        <v>8</v>
      </c>
      <c r="J188" s="9">
        <f t="shared" si="30"/>
        <v>123.92</v>
      </c>
      <c r="K188" s="9">
        <f t="shared" si="31"/>
        <v>7.4352</v>
      </c>
      <c r="L188" s="11">
        <f t="shared" si="22"/>
        <v>131.36000000000001</v>
      </c>
      <c r="M188" s="11">
        <v>69.400000000000006</v>
      </c>
      <c r="N188" s="11">
        <f t="shared" si="23"/>
        <v>54.519999999999996</v>
      </c>
      <c r="O188" s="12">
        <f t="shared" si="24"/>
        <v>0.43996126533247254</v>
      </c>
      <c r="P188" s="6" t="s">
        <v>43</v>
      </c>
      <c r="Q188" s="6" t="str">
        <f>VLOOKUP(C188,'[1]Customer List Query'!$A$2:$B$48,2,FALSE)</f>
        <v>Molly</v>
      </c>
      <c r="R188" s="13"/>
    </row>
    <row r="189" spans="1:18" x14ac:dyDescent="0.25">
      <c r="A189" s="6">
        <v>10589</v>
      </c>
      <c r="B189" s="7">
        <v>40239</v>
      </c>
      <c r="C189" s="14" t="s">
        <v>63</v>
      </c>
      <c r="D189" s="14" t="s">
        <v>104</v>
      </c>
      <c r="E189" s="6" t="s">
        <v>18</v>
      </c>
      <c r="F189" s="6" t="s">
        <v>37</v>
      </c>
      <c r="G189" s="6" t="s">
        <v>31</v>
      </c>
      <c r="H189" s="9">
        <v>12.99</v>
      </c>
      <c r="I189" s="10">
        <v>5</v>
      </c>
      <c r="J189" s="9">
        <f t="shared" si="30"/>
        <v>64.95</v>
      </c>
      <c r="K189" s="9">
        <f t="shared" si="31"/>
        <v>3.8970000000000002</v>
      </c>
      <c r="L189" s="11">
        <f t="shared" si="22"/>
        <v>68.849999999999994</v>
      </c>
      <c r="M189" s="11">
        <v>16.37</v>
      </c>
      <c r="N189" s="11">
        <f t="shared" si="23"/>
        <v>48.58</v>
      </c>
      <c r="O189" s="12">
        <f t="shared" si="24"/>
        <v>0.7479599692070823</v>
      </c>
      <c r="P189" s="6" t="s">
        <v>21</v>
      </c>
      <c r="Q189" s="6" t="str">
        <f>VLOOKUP(C189,'[1]Customer List Query'!$A$2:$B$48,2,FALSE)</f>
        <v>Doug</v>
      </c>
      <c r="R189" s="13"/>
    </row>
    <row r="190" spans="1:18" x14ac:dyDescent="0.25">
      <c r="A190" s="6">
        <v>10590</v>
      </c>
      <c r="B190" s="7">
        <v>40239</v>
      </c>
      <c r="C190" t="s">
        <v>82</v>
      </c>
      <c r="D190" s="14" t="s">
        <v>109</v>
      </c>
      <c r="E190" s="6" t="s">
        <v>18</v>
      </c>
      <c r="F190" s="8" t="s">
        <v>46</v>
      </c>
      <c r="G190" s="6" t="s">
        <v>31</v>
      </c>
      <c r="H190" s="9">
        <v>11.95</v>
      </c>
      <c r="I190" s="10">
        <v>2</v>
      </c>
      <c r="J190" s="9">
        <f t="shared" si="30"/>
        <v>23.9</v>
      </c>
      <c r="K190" s="9">
        <f t="shared" si="31"/>
        <v>1.4339999999999999</v>
      </c>
      <c r="L190" s="11">
        <f t="shared" si="22"/>
        <v>25.33</v>
      </c>
      <c r="M190" s="11">
        <v>46.61</v>
      </c>
      <c r="N190" s="11">
        <f t="shared" si="23"/>
        <v>-22.71</v>
      </c>
      <c r="O190" s="12">
        <f t="shared" si="24"/>
        <v>-0.95020920502092054</v>
      </c>
      <c r="P190" s="6" t="s">
        <v>21</v>
      </c>
      <c r="Q190" s="6" t="str">
        <f>VLOOKUP(C190,'[1]Customer List Query'!$A$2:$B$48,2,FALSE)</f>
        <v>Scott</v>
      </c>
      <c r="R190" s="13"/>
    </row>
    <row r="191" spans="1:18" x14ac:dyDescent="0.25">
      <c r="A191" s="6">
        <v>10591</v>
      </c>
      <c r="B191" s="7">
        <v>40243</v>
      </c>
      <c r="C191" t="s">
        <v>80</v>
      </c>
      <c r="D191" s="14" t="s">
        <v>106</v>
      </c>
      <c r="E191" s="8" t="s">
        <v>26</v>
      </c>
      <c r="F191" s="6" t="s">
        <v>55</v>
      </c>
      <c r="G191" s="6" t="s">
        <v>28</v>
      </c>
      <c r="H191" s="9">
        <v>299</v>
      </c>
      <c r="I191" s="10">
        <v>1</v>
      </c>
      <c r="J191" s="9">
        <f t="shared" si="30"/>
        <v>299</v>
      </c>
      <c r="K191" s="9">
        <f t="shared" si="31"/>
        <v>17.939999999999998</v>
      </c>
      <c r="L191" s="11">
        <f t="shared" si="22"/>
        <v>316.94</v>
      </c>
      <c r="M191" s="11">
        <v>765.44</v>
      </c>
      <c r="N191" s="11">
        <f t="shared" si="23"/>
        <v>-466.44000000000005</v>
      </c>
      <c r="O191" s="12">
        <f t="shared" si="24"/>
        <v>-1.5600000000000003</v>
      </c>
      <c r="P191" s="6" t="s">
        <v>21</v>
      </c>
      <c r="Q191" s="6" t="str">
        <f>VLOOKUP(C191,'[1]Customer List Query'!$A$2:$B$48,2,FALSE)</f>
        <v>Chris</v>
      </c>
      <c r="R191" s="13"/>
    </row>
    <row r="192" spans="1:18" x14ac:dyDescent="0.25">
      <c r="A192" s="6">
        <v>10592</v>
      </c>
      <c r="B192" s="7">
        <v>40243</v>
      </c>
      <c r="C192" s="14" t="s">
        <v>57</v>
      </c>
      <c r="D192" s="14" t="s">
        <v>104</v>
      </c>
      <c r="E192" s="6" t="s">
        <v>18</v>
      </c>
      <c r="F192" s="6" t="s">
        <v>55</v>
      </c>
      <c r="G192" s="6" t="s">
        <v>28</v>
      </c>
      <c r="H192" s="9">
        <v>499</v>
      </c>
      <c r="I192" s="10">
        <v>8</v>
      </c>
      <c r="J192" s="9">
        <f t="shared" si="30"/>
        <v>3992</v>
      </c>
      <c r="K192" s="9">
        <f t="shared" si="31"/>
        <v>239.51999999999998</v>
      </c>
      <c r="L192" s="11">
        <f t="shared" si="22"/>
        <v>4231.5200000000004</v>
      </c>
      <c r="M192" s="11">
        <v>1257.48</v>
      </c>
      <c r="N192" s="11">
        <f t="shared" si="23"/>
        <v>2734.52</v>
      </c>
      <c r="O192" s="12">
        <f t="shared" si="24"/>
        <v>0.68499999999999994</v>
      </c>
      <c r="P192" s="6" t="s">
        <v>21</v>
      </c>
      <c r="Q192" s="6" t="str">
        <f>VLOOKUP(C192,'[1]Customer List Query'!$A$2:$B$48,2,FALSE)</f>
        <v>Kelly</v>
      </c>
      <c r="R192" s="13"/>
    </row>
    <row r="193" spans="1:18" x14ac:dyDescent="0.25">
      <c r="A193" s="6">
        <v>10593</v>
      </c>
      <c r="B193" s="7">
        <v>40243</v>
      </c>
      <c r="C193" t="s">
        <v>89</v>
      </c>
      <c r="D193" s="14" t="s">
        <v>104</v>
      </c>
      <c r="E193" s="6" t="s">
        <v>18</v>
      </c>
      <c r="F193" s="6" t="s">
        <v>58</v>
      </c>
      <c r="G193" s="8" t="s">
        <v>42</v>
      </c>
      <c r="H193" s="9">
        <v>29.95</v>
      </c>
      <c r="I193" s="10">
        <v>2</v>
      </c>
      <c r="J193" s="9">
        <f t="shared" si="30"/>
        <v>59.9</v>
      </c>
      <c r="K193" s="9">
        <f t="shared" si="31"/>
        <v>3.5939999999999999</v>
      </c>
      <c r="L193" s="11">
        <f t="shared" si="22"/>
        <v>63.49</v>
      </c>
      <c r="M193" s="11">
        <v>27.85</v>
      </c>
      <c r="N193" s="11">
        <f t="shared" si="23"/>
        <v>32.049999999999997</v>
      </c>
      <c r="O193" s="12">
        <f t="shared" si="24"/>
        <v>0.53505843071786308</v>
      </c>
      <c r="P193" s="6" t="s">
        <v>21</v>
      </c>
      <c r="Q193" s="6" t="str">
        <f>VLOOKUP(C193,'[1]Customer List Query'!$A$2:$B$48,2,FALSE)</f>
        <v>Sandra</v>
      </c>
      <c r="R193" s="13"/>
    </row>
    <row r="194" spans="1:18" x14ac:dyDescent="0.25">
      <c r="A194" s="6">
        <v>10594</v>
      </c>
      <c r="B194" s="7">
        <v>40244</v>
      </c>
      <c r="C194" t="s">
        <v>62</v>
      </c>
      <c r="D194" s="14" t="s">
        <v>109</v>
      </c>
      <c r="E194" s="6" t="s">
        <v>18</v>
      </c>
      <c r="F194" s="6" t="s">
        <v>97</v>
      </c>
      <c r="G194" s="6" t="s">
        <v>20</v>
      </c>
      <c r="H194" s="9">
        <v>17.95</v>
      </c>
      <c r="I194" s="10">
        <v>5</v>
      </c>
      <c r="J194" s="9">
        <f t="shared" si="30"/>
        <v>89.75</v>
      </c>
      <c r="K194" s="9">
        <f t="shared" si="31"/>
        <v>5.3849999999999998</v>
      </c>
      <c r="L194" s="11">
        <f t="shared" ref="L194:L257" si="32">ROUND(J194+K194,2)</f>
        <v>95.14</v>
      </c>
      <c r="M194" s="11">
        <v>12.57</v>
      </c>
      <c r="N194" s="11">
        <f t="shared" ref="N194:N257" si="33">J194-M194</f>
        <v>77.180000000000007</v>
      </c>
      <c r="O194" s="12">
        <f t="shared" ref="O194:O257" si="34">N194/J194</f>
        <v>0.85994428969359338</v>
      </c>
      <c r="P194" s="6" t="s">
        <v>21</v>
      </c>
      <c r="Q194" s="6" t="str">
        <f>VLOOKUP(C194,'[1]Customer List Query'!$A$2:$B$48,2,FALSE)</f>
        <v>Bobby</v>
      </c>
      <c r="R194" s="13"/>
    </row>
    <row r="195" spans="1:18" x14ac:dyDescent="0.25">
      <c r="A195" s="6">
        <v>10595</v>
      </c>
      <c r="B195" s="7">
        <v>40244</v>
      </c>
      <c r="C195" s="6" t="s">
        <v>96</v>
      </c>
      <c r="D195" s="14" t="s">
        <v>104</v>
      </c>
      <c r="E195" s="8" t="s">
        <v>65</v>
      </c>
      <c r="F195" s="8" t="s">
        <v>39</v>
      </c>
      <c r="G195" s="6" t="s">
        <v>31</v>
      </c>
      <c r="H195" s="9">
        <v>199</v>
      </c>
      <c r="I195" s="10">
        <v>2</v>
      </c>
      <c r="J195" s="9">
        <f t="shared" si="30"/>
        <v>398</v>
      </c>
      <c r="K195" s="9">
        <f t="shared" si="31"/>
        <v>23.88</v>
      </c>
      <c r="L195" s="11">
        <f t="shared" si="32"/>
        <v>421.88</v>
      </c>
      <c r="M195" s="11">
        <v>1182.06</v>
      </c>
      <c r="N195" s="11">
        <f t="shared" si="33"/>
        <v>-784.06</v>
      </c>
      <c r="O195" s="12">
        <f t="shared" si="34"/>
        <v>-1.97</v>
      </c>
      <c r="P195" s="6" t="s">
        <v>43</v>
      </c>
      <c r="Q195" s="6" t="str">
        <f>VLOOKUP(C195,'[1]Customer List Query'!$A$2:$B$48,2,FALSE)</f>
        <v>Molly</v>
      </c>
      <c r="R195" s="13"/>
    </row>
    <row r="196" spans="1:18" x14ac:dyDescent="0.25">
      <c r="A196" s="6">
        <v>10596</v>
      </c>
      <c r="B196" s="7">
        <v>40244</v>
      </c>
      <c r="C196" t="s">
        <v>91</v>
      </c>
      <c r="D196" s="14" t="s">
        <v>106</v>
      </c>
      <c r="E196" s="6" t="s">
        <v>18</v>
      </c>
      <c r="F196" s="6" t="s">
        <v>23</v>
      </c>
      <c r="G196" s="6" t="s">
        <v>20</v>
      </c>
      <c r="H196" s="9">
        <v>3</v>
      </c>
      <c r="I196" s="10">
        <v>7</v>
      </c>
      <c r="J196" s="9">
        <f t="shared" si="30"/>
        <v>21</v>
      </c>
      <c r="K196" s="9">
        <f t="shared" si="31"/>
        <v>1.26</v>
      </c>
      <c r="L196" s="11">
        <f t="shared" si="32"/>
        <v>22.26</v>
      </c>
      <c r="M196" s="11">
        <v>7.5</v>
      </c>
      <c r="N196" s="11">
        <f t="shared" si="33"/>
        <v>13.5</v>
      </c>
      <c r="O196" s="12">
        <f t="shared" si="34"/>
        <v>0.6428571428571429</v>
      </c>
      <c r="P196" s="6" t="s">
        <v>24</v>
      </c>
      <c r="Q196" s="6" t="str">
        <f>VLOOKUP(C196,'[1]Customer List Query'!$A$2:$B$48,2,FALSE)</f>
        <v>Doug</v>
      </c>
      <c r="R196" s="13"/>
    </row>
    <row r="197" spans="1:18" x14ac:dyDescent="0.25">
      <c r="A197" s="6">
        <v>10597</v>
      </c>
      <c r="B197" s="7">
        <v>40244</v>
      </c>
      <c r="C197" s="14" t="s">
        <v>63</v>
      </c>
      <c r="D197" s="14" t="s">
        <v>104</v>
      </c>
      <c r="E197" s="6" t="s">
        <v>18</v>
      </c>
      <c r="F197" s="6" t="s">
        <v>88</v>
      </c>
      <c r="G197" s="8" t="s">
        <v>42</v>
      </c>
      <c r="H197" s="9">
        <v>69.989999999999995</v>
      </c>
      <c r="I197" s="10">
        <v>6</v>
      </c>
      <c r="J197" s="9">
        <f t="shared" si="30"/>
        <v>419.94</v>
      </c>
      <c r="K197" s="9">
        <f t="shared" si="31"/>
        <v>25.196400000000001</v>
      </c>
      <c r="L197" s="11">
        <f t="shared" si="32"/>
        <v>445.14</v>
      </c>
      <c r="M197" s="11">
        <v>86.09</v>
      </c>
      <c r="N197" s="11">
        <f t="shared" si="33"/>
        <v>333.85</v>
      </c>
      <c r="O197" s="12">
        <f t="shared" si="34"/>
        <v>0.79499452302709916</v>
      </c>
      <c r="P197" s="6" t="s">
        <v>21</v>
      </c>
      <c r="Q197" s="6" t="str">
        <f>VLOOKUP(C197,'[1]Customer List Query'!$A$2:$B$48,2,FALSE)</f>
        <v>Doug</v>
      </c>
      <c r="R197" s="13"/>
    </row>
    <row r="198" spans="1:18" x14ac:dyDescent="0.25">
      <c r="A198" s="6">
        <v>10598</v>
      </c>
      <c r="B198" s="7">
        <v>40244</v>
      </c>
      <c r="C198" t="s">
        <v>82</v>
      </c>
      <c r="D198" s="14" t="s">
        <v>109</v>
      </c>
      <c r="E198" s="6" t="s">
        <v>18</v>
      </c>
      <c r="F198" s="8" t="s">
        <v>78</v>
      </c>
      <c r="G198" s="6" t="s">
        <v>20</v>
      </c>
      <c r="H198" s="9">
        <v>19.95</v>
      </c>
      <c r="I198" s="10">
        <v>1</v>
      </c>
      <c r="J198" s="9">
        <f t="shared" si="30"/>
        <v>19.95</v>
      </c>
      <c r="K198" s="9">
        <f t="shared" si="31"/>
        <v>1.1969999999999998</v>
      </c>
      <c r="L198" s="11">
        <f t="shared" si="32"/>
        <v>21.15</v>
      </c>
      <c r="M198" s="11">
        <v>7.58</v>
      </c>
      <c r="N198" s="11">
        <f t="shared" si="33"/>
        <v>12.37</v>
      </c>
      <c r="O198" s="12">
        <f t="shared" si="34"/>
        <v>0.62005012531328318</v>
      </c>
      <c r="P198" s="6" t="s">
        <v>21</v>
      </c>
      <c r="Q198" s="6" t="str">
        <f>VLOOKUP(C198,'[1]Customer List Query'!$A$2:$B$48,2,FALSE)</f>
        <v>Scott</v>
      </c>
      <c r="R198" s="13"/>
    </row>
    <row r="199" spans="1:18" x14ac:dyDescent="0.25">
      <c r="A199" s="6">
        <v>10599</v>
      </c>
      <c r="B199" s="7">
        <v>40244</v>
      </c>
      <c r="C199" t="s">
        <v>45</v>
      </c>
      <c r="D199" s="14" t="s">
        <v>108</v>
      </c>
      <c r="E199" s="8" t="s">
        <v>26</v>
      </c>
      <c r="F199" s="6" t="s">
        <v>66</v>
      </c>
      <c r="G199" s="8" t="s">
        <v>42</v>
      </c>
      <c r="H199" s="9">
        <v>35</v>
      </c>
      <c r="I199" s="10">
        <v>10</v>
      </c>
      <c r="J199" s="9">
        <f t="shared" si="30"/>
        <v>350</v>
      </c>
      <c r="K199" s="9">
        <f t="shared" si="31"/>
        <v>21</v>
      </c>
      <c r="L199" s="11">
        <f t="shared" si="32"/>
        <v>371</v>
      </c>
      <c r="M199" s="11">
        <v>213.5</v>
      </c>
      <c r="N199" s="11">
        <f t="shared" si="33"/>
        <v>136.5</v>
      </c>
      <c r="O199" s="12">
        <f t="shared" si="34"/>
        <v>0.39</v>
      </c>
      <c r="P199" s="6" t="s">
        <v>43</v>
      </c>
      <c r="Q199" s="6" t="str">
        <f>VLOOKUP(C199,'[1]Customer List Query'!$A$2:$B$48,2,FALSE)</f>
        <v>Doug</v>
      </c>
      <c r="R199" s="13"/>
    </row>
    <row r="200" spans="1:18" x14ac:dyDescent="0.25">
      <c r="A200" s="6">
        <v>10600</v>
      </c>
      <c r="B200" s="7">
        <v>40245</v>
      </c>
      <c r="C200" t="s">
        <v>62</v>
      </c>
      <c r="D200" s="14" t="s">
        <v>109</v>
      </c>
      <c r="E200" s="6" t="s">
        <v>18</v>
      </c>
      <c r="F200" s="6" t="s">
        <v>88</v>
      </c>
      <c r="G200" s="8" t="s">
        <v>42</v>
      </c>
      <c r="H200" s="9">
        <v>129.99</v>
      </c>
      <c r="I200" s="10">
        <v>4</v>
      </c>
      <c r="J200" s="9">
        <f t="shared" si="30"/>
        <v>519.96</v>
      </c>
      <c r="K200" s="9">
        <f t="shared" si="31"/>
        <v>31.197600000000001</v>
      </c>
      <c r="L200" s="11">
        <f t="shared" si="32"/>
        <v>551.16</v>
      </c>
      <c r="M200" s="11">
        <v>363.97</v>
      </c>
      <c r="N200" s="11">
        <f t="shared" si="33"/>
        <v>155.99</v>
      </c>
      <c r="O200" s="12">
        <f t="shared" si="34"/>
        <v>0.30000384644972689</v>
      </c>
      <c r="P200" s="6" t="s">
        <v>21</v>
      </c>
      <c r="Q200" s="6" t="str">
        <f>VLOOKUP(C200,'[1]Customer List Query'!$A$2:$B$48,2,FALSE)</f>
        <v>Bobby</v>
      </c>
      <c r="R200" s="13"/>
    </row>
    <row r="201" spans="1:18" x14ac:dyDescent="0.25">
      <c r="A201" s="6">
        <v>10601</v>
      </c>
      <c r="B201" s="7">
        <v>40245</v>
      </c>
      <c r="C201" s="14" t="s">
        <v>64</v>
      </c>
      <c r="D201" s="14" t="s">
        <v>104</v>
      </c>
      <c r="E201" s="8" t="s">
        <v>65</v>
      </c>
      <c r="F201" s="8" t="s">
        <v>78</v>
      </c>
      <c r="G201" s="6" t="s">
        <v>20</v>
      </c>
      <c r="H201" s="9">
        <v>15.49</v>
      </c>
      <c r="I201" s="10">
        <v>5</v>
      </c>
      <c r="J201" s="9">
        <f t="shared" si="30"/>
        <v>77.45</v>
      </c>
      <c r="K201" s="9">
        <f t="shared" si="31"/>
        <v>4.6470000000000002</v>
      </c>
      <c r="L201" s="11">
        <f t="shared" si="32"/>
        <v>82.1</v>
      </c>
      <c r="M201" s="11">
        <v>101.77</v>
      </c>
      <c r="N201" s="11">
        <f t="shared" si="33"/>
        <v>-24.319999999999993</v>
      </c>
      <c r="O201" s="12">
        <f t="shared" si="34"/>
        <v>-0.31400903808908964</v>
      </c>
      <c r="P201" s="6" t="s">
        <v>43</v>
      </c>
      <c r="Q201" s="6" t="str">
        <f>VLOOKUP(C201,'[1]Customer List Query'!$A$2:$B$48,2,FALSE)</f>
        <v>Chris</v>
      </c>
      <c r="R201" s="13"/>
    </row>
    <row r="202" spans="1:18" x14ac:dyDescent="0.25">
      <c r="A202" s="6">
        <v>10602</v>
      </c>
      <c r="B202" s="7">
        <v>40245</v>
      </c>
      <c r="C202" t="s">
        <v>93</v>
      </c>
      <c r="D202" s="14" t="s">
        <v>109</v>
      </c>
      <c r="E202" s="6" t="s">
        <v>18</v>
      </c>
      <c r="F202" s="6" t="s">
        <v>98</v>
      </c>
      <c r="G202" s="6" t="s">
        <v>20</v>
      </c>
      <c r="H202" s="9">
        <v>12.95</v>
      </c>
      <c r="I202" s="10">
        <v>8</v>
      </c>
      <c r="J202" s="9">
        <f t="shared" si="30"/>
        <v>103.6</v>
      </c>
      <c r="K202" s="9">
        <f t="shared" si="31"/>
        <v>6.2159999999999993</v>
      </c>
      <c r="L202" s="11">
        <f t="shared" si="32"/>
        <v>109.82</v>
      </c>
      <c r="M202" s="11">
        <v>40.15</v>
      </c>
      <c r="N202" s="11">
        <f t="shared" si="33"/>
        <v>63.449999999999996</v>
      </c>
      <c r="O202" s="12">
        <f t="shared" si="34"/>
        <v>0.61245173745173742</v>
      </c>
      <c r="P202" s="6" t="s">
        <v>21</v>
      </c>
      <c r="Q202" s="6" t="str">
        <f>VLOOKUP(C202,'[1]Customer List Query'!$A$2:$B$48,2,FALSE)</f>
        <v>Chris</v>
      </c>
      <c r="R202" s="13"/>
    </row>
    <row r="203" spans="1:18" x14ac:dyDescent="0.25">
      <c r="A203" s="6">
        <v>10603</v>
      </c>
      <c r="B203" s="7">
        <v>40245</v>
      </c>
      <c r="C203" t="s">
        <v>71</v>
      </c>
      <c r="D203" s="14" t="s">
        <v>104</v>
      </c>
      <c r="E203" s="6" t="s">
        <v>18</v>
      </c>
      <c r="F203" s="6" t="s">
        <v>81</v>
      </c>
      <c r="G203" s="6" t="s">
        <v>20</v>
      </c>
      <c r="H203" s="9">
        <v>125</v>
      </c>
      <c r="I203" s="10">
        <v>7</v>
      </c>
      <c r="J203" s="9">
        <f t="shared" si="30"/>
        <v>875</v>
      </c>
      <c r="K203" s="9">
        <f t="shared" si="31"/>
        <v>52.5</v>
      </c>
      <c r="L203" s="11">
        <f t="shared" si="32"/>
        <v>927.5</v>
      </c>
      <c r="M203" s="11">
        <v>475</v>
      </c>
      <c r="N203" s="11">
        <f t="shared" si="33"/>
        <v>400</v>
      </c>
      <c r="O203" s="12">
        <f t="shared" si="34"/>
        <v>0.45714285714285713</v>
      </c>
      <c r="P203" s="6" t="s">
        <v>21</v>
      </c>
      <c r="Q203" s="6" t="str">
        <f>VLOOKUP(C203,'[1]Customer List Query'!$A$2:$B$48,2,FALSE)</f>
        <v>Molly</v>
      </c>
      <c r="R203" s="13"/>
    </row>
    <row r="204" spans="1:18" x14ac:dyDescent="0.25">
      <c r="A204" s="6">
        <v>10604</v>
      </c>
      <c r="B204" s="7">
        <v>40245</v>
      </c>
      <c r="C204" t="s">
        <v>52</v>
      </c>
      <c r="D204" s="14" t="s">
        <v>107</v>
      </c>
      <c r="E204" s="8" t="s">
        <v>26</v>
      </c>
      <c r="F204" s="6" t="s">
        <v>99</v>
      </c>
      <c r="G204" s="6" t="s">
        <v>49</v>
      </c>
      <c r="H204" s="9">
        <v>269.55</v>
      </c>
      <c r="I204" s="10"/>
      <c r="J204" s="9">
        <f>H204</f>
        <v>269.55</v>
      </c>
      <c r="K204" s="9">
        <f t="shared" si="31"/>
        <v>16.173000000000002</v>
      </c>
      <c r="L204" s="11">
        <f t="shared" si="32"/>
        <v>285.72000000000003</v>
      </c>
      <c r="M204" s="11">
        <v>474.41</v>
      </c>
      <c r="N204" s="11">
        <f t="shared" si="33"/>
        <v>-204.86</v>
      </c>
      <c r="O204" s="12">
        <f t="shared" si="34"/>
        <v>-0.7600074197736969</v>
      </c>
      <c r="P204" s="6" t="s">
        <v>21</v>
      </c>
      <c r="Q204" s="6" t="str">
        <f>VLOOKUP(C204,'[1]Customer List Query'!$A$2:$B$48,2,FALSE)</f>
        <v>Tammy</v>
      </c>
      <c r="R204" s="13"/>
    </row>
    <row r="205" spans="1:18" x14ac:dyDescent="0.25">
      <c r="A205" s="6">
        <v>10605</v>
      </c>
      <c r="B205" s="7">
        <v>40245</v>
      </c>
      <c r="C205" t="s">
        <v>52</v>
      </c>
      <c r="D205" s="14" t="s">
        <v>107</v>
      </c>
      <c r="E205" s="8" t="s">
        <v>26</v>
      </c>
      <c r="F205" s="6" t="s">
        <v>76</v>
      </c>
      <c r="G205" s="6" t="s">
        <v>49</v>
      </c>
      <c r="H205" s="9">
        <v>50</v>
      </c>
      <c r="I205" s="10"/>
      <c r="J205" s="9">
        <f>H205</f>
        <v>50</v>
      </c>
      <c r="K205" s="9">
        <v>0</v>
      </c>
      <c r="L205" s="11">
        <f t="shared" si="32"/>
        <v>50</v>
      </c>
      <c r="M205" s="11">
        <v>144</v>
      </c>
      <c r="N205" s="11">
        <f t="shared" si="33"/>
        <v>-94</v>
      </c>
      <c r="O205" s="12">
        <f t="shared" si="34"/>
        <v>-1.88</v>
      </c>
      <c r="P205" s="6" t="s">
        <v>21</v>
      </c>
      <c r="Q205" s="6" t="str">
        <f>VLOOKUP(C205,'[1]Customer List Query'!$A$2:$B$48,2,FALSE)</f>
        <v>Tammy</v>
      </c>
      <c r="R205" s="13"/>
    </row>
    <row r="206" spans="1:18" x14ac:dyDescent="0.25">
      <c r="A206" s="6">
        <v>10606</v>
      </c>
      <c r="B206" s="7">
        <v>40245</v>
      </c>
      <c r="C206" t="s">
        <v>50</v>
      </c>
      <c r="D206" s="14" t="s">
        <v>106</v>
      </c>
      <c r="E206" s="6" t="s">
        <v>18</v>
      </c>
      <c r="F206" s="6" t="s">
        <v>48</v>
      </c>
      <c r="G206" s="6" t="s">
        <v>49</v>
      </c>
      <c r="H206" s="9">
        <v>295.36</v>
      </c>
      <c r="I206" s="10"/>
      <c r="J206" s="9">
        <f>H206</f>
        <v>295.36</v>
      </c>
      <c r="K206" s="9">
        <v>0</v>
      </c>
      <c r="L206" s="11">
        <f t="shared" si="32"/>
        <v>295.36</v>
      </c>
      <c r="M206" s="11">
        <v>318.99</v>
      </c>
      <c r="N206" s="11">
        <f t="shared" si="33"/>
        <v>-23.629999999999995</v>
      </c>
      <c r="O206" s="12">
        <f t="shared" si="34"/>
        <v>-8.0004062838569867E-2</v>
      </c>
      <c r="P206" s="6" t="s">
        <v>21</v>
      </c>
      <c r="Q206" s="6" t="str">
        <f>VLOOKUP(C206,'[1]Customer List Query'!$A$2:$B$48,2,FALSE)</f>
        <v>Scott</v>
      </c>
      <c r="R206" s="13"/>
    </row>
    <row r="207" spans="1:18" x14ac:dyDescent="0.25">
      <c r="A207" s="6">
        <v>10607</v>
      </c>
      <c r="B207" s="7">
        <v>40245</v>
      </c>
      <c r="C207" s="14" t="s">
        <v>84</v>
      </c>
      <c r="D207" s="14" t="s">
        <v>104</v>
      </c>
      <c r="E207" s="8" t="s">
        <v>65</v>
      </c>
      <c r="F207" s="6" t="s">
        <v>60</v>
      </c>
      <c r="G207" s="6" t="s">
        <v>28</v>
      </c>
      <c r="H207" s="9">
        <v>205.04</v>
      </c>
      <c r="I207" s="10">
        <v>1</v>
      </c>
      <c r="J207" s="9">
        <f t="shared" ref="J207:J213" si="35">ROUND(H207*I207,2)</f>
        <v>205.04</v>
      </c>
      <c r="K207" s="9">
        <f t="shared" ref="K207:K270" si="36">J207*0.06</f>
        <v>12.302399999999999</v>
      </c>
      <c r="L207" s="11">
        <f t="shared" si="32"/>
        <v>217.34</v>
      </c>
      <c r="M207" s="11">
        <v>479.79</v>
      </c>
      <c r="N207" s="11">
        <f t="shared" si="33"/>
        <v>-274.75</v>
      </c>
      <c r="O207" s="12">
        <f t="shared" si="34"/>
        <v>-1.3399824424502536</v>
      </c>
      <c r="P207" s="6" t="s">
        <v>21</v>
      </c>
      <c r="Q207" s="6" t="str">
        <f>VLOOKUP(C207,'[1]Customer List Query'!$A$2:$B$48,2,FALSE)</f>
        <v>Molly</v>
      </c>
      <c r="R207" s="13"/>
    </row>
    <row r="208" spans="1:18" x14ac:dyDescent="0.25">
      <c r="A208" s="6">
        <v>10608</v>
      </c>
      <c r="B208" s="7">
        <v>40246</v>
      </c>
      <c r="C208" t="s">
        <v>22</v>
      </c>
      <c r="D208" s="14" t="s">
        <v>105</v>
      </c>
      <c r="E208" s="6" t="s">
        <v>18</v>
      </c>
      <c r="F208" s="6" t="s">
        <v>98</v>
      </c>
      <c r="G208" s="6" t="s">
        <v>20</v>
      </c>
      <c r="H208" s="9">
        <v>8.23</v>
      </c>
      <c r="I208" s="10">
        <v>4</v>
      </c>
      <c r="J208" s="9">
        <f t="shared" si="35"/>
        <v>32.92</v>
      </c>
      <c r="K208" s="9">
        <f t="shared" si="36"/>
        <v>1.9752000000000001</v>
      </c>
      <c r="L208" s="11">
        <f t="shared" si="32"/>
        <v>34.9</v>
      </c>
      <c r="M208" s="11">
        <v>30.45</v>
      </c>
      <c r="N208" s="11">
        <f t="shared" si="33"/>
        <v>2.4700000000000024</v>
      </c>
      <c r="O208" s="12">
        <f t="shared" si="34"/>
        <v>7.5030376670716964E-2</v>
      </c>
      <c r="P208" s="6" t="s">
        <v>21</v>
      </c>
      <c r="Q208" s="6" t="str">
        <f>VLOOKUP(C208,'[1]Customer List Query'!$A$2:$B$48,2,FALSE)</f>
        <v>Chris</v>
      </c>
      <c r="R208" s="13"/>
    </row>
    <row r="209" spans="1:18" x14ac:dyDescent="0.25">
      <c r="A209" s="6">
        <v>10609</v>
      </c>
      <c r="B209" s="7">
        <v>40246</v>
      </c>
      <c r="C209" s="14" t="s">
        <v>25</v>
      </c>
      <c r="D209" s="14" t="s">
        <v>106</v>
      </c>
      <c r="E209" s="8" t="s">
        <v>26</v>
      </c>
      <c r="F209" s="8" t="s">
        <v>19</v>
      </c>
      <c r="G209" s="6" t="s">
        <v>20</v>
      </c>
      <c r="H209" s="9">
        <v>29.99</v>
      </c>
      <c r="I209" s="10">
        <v>7</v>
      </c>
      <c r="J209" s="9">
        <f t="shared" si="35"/>
        <v>209.93</v>
      </c>
      <c r="K209" s="9">
        <f t="shared" si="36"/>
        <v>12.595800000000001</v>
      </c>
      <c r="L209" s="11">
        <f t="shared" si="32"/>
        <v>222.53</v>
      </c>
      <c r="M209" s="11">
        <v>100.77</v>
      </c>
      <c r="N209" s="11">
        <f t="shared" si="33"/>
        <v>109.16000000000001</v>
      </c>
      <c r="O209" s="12">
        <f t="shared" si="34"/>
        <v>0.51998285142666612</v>
      </c>
      <c r="P209" s="6" t="s">
        <v>43</v>
      </c>
      <c r="Q209" s="6" t="str">
        <f>VLOOKUP(C209,'[1]Customer List Query'!$A$2:$B$48,2,FALSE)</f>
        <v>Scott</v>
      </c>
      <c r="R209" s="13"/>
    </row>
    <row r="210" spans="1:18" x14ac:dyDescent="0.25">
      <c r="A210" s="6">
        <v>10610</v>
      </c>
      <c r="B210" s="7">
        <v>40246</v>
      </c>
      <c r="C210" t="s">
        <v>38</v>
      </c>
      <c r="D210" s="14" t="s">
        <v>108</v>
      </c>
      <c r="E210" s="6" t="s">
        <v>18</v>
      </c>
      <c r="F210" s="6" t="s">
        <v>53</v>
      </c>
      <c r="G210" s="8" t="s">
        <v>42</v>
      </c>
      <c r="H210" s="9">
        <v>15.95</v>
      </c>
      <c r="I210" s="10">
        <v>5</v>
      </c>
      <c r="J210" s="9">
        <f t="shared" si="35"/>
        <v>79.75</v>
      </c>
      <c r="K210" s="9">
        <f t="shared" si="36"/>
        <v>4.7850000000000001</v>
      </c>
      <c r="L210" s="11">
        <f t="shared" si="32"/>
        <v>84.54</v>
      </c>
      <c r="M210" s="11">
        <v>68.59</v>
      </c>
      <c r="N210" s="11">
        <f t="shared" si="33"/>
        <v>11.159999999999997</v>
      </c>
      <c r="O210" s="12">
        <f t="shared" si="34"/>
        <v>0.13993730407523508</v>
      </c>
      <c r="P210" s="6" t="s">
        <v>21</v>
      </c>
      <c r="Q210" s="6" t="str">
        <f>VLOOKUP(C210,'[1]Customer List Query'!$A$2:$B$48,2,FALSE)</f>
        <v>Steve</v>
      </c>
      <c r="R210" s="13"/>
    </row>
    <row r="211" spans="1:18" x14ac:dyDescent="0.25">
      <c r="A211" s="6">
        <v>10611</v>
      </c>
      <c r="B211" s="7">
        <v>40246</v>
      </c>
      <c r="C211" t="s">
        <v>44</v>
      </c>
      <c r="D211" s="14" t="s">
        <v>104</v>
      </c>
      <c r="E211" s="6" t="s">
        <v>18</v>
      </c>
      <c r="F211" s="6" t="s">
        <v>97</v>
      </c>
      <c r="G211" s="6" t="s">
        <v>20</v>
      </c>
      <c r="H211" s="9">
        <v>36.5</v>
      </c>
      <c r="I211" s="10">
        <v>6</v>
      </c>
      <c r="J211" s="9">
        <f t="shared" si="35"/>
        <v>219</v>
      </c>
      <c r="K211" s="9">
        <f t="shared" si="36"/>
        <v>13.139999999999999</v>
      </c>
      <c r="L211" s="11">
        <f t="shared" si="32"/>
        <v>232.14</v>
      </c>
      <c r="M211" s="11">
        <v>142.35</v>
      </c>
      <c r="N211" s="11">
        <f t="shared" si="33"/>
        <v>76.650000000000006</v>
      </c>
      <c r="O211" s="12">
        <f t="shared" si="34"/>
        <v>0.35000000000000003</v>
      </c>
      <c r="P211" s="6" t="s">
        <v>21</v>
      </c>
      <c r="Q211" s="6" t="str">
        <f>VLOOKUP(C211,'[1]Customer List Query'!$A$2:$B$48,2,FALSE)</f>
        <v>Bobby</v>
      </c>
      <c r="R211" s="13"/>
    </row>
    <row r="212" spans="1:18" x14ac:dyDescent="0.25">
      <c r="A212" s="6">
        <v>10612</v>
      </c>
      <c r="B212" s="7">
        <v>40250</v>
      </c>
      <c r="C212" t="s">
        <v>40</v>
      </c>
      <c r="D212" s="14" t="s">
        <v>108</v>
      </c>
      <c r="E212" s="6" t="s">
        <v>18</v>
      </c>
      <c r="F212" s="6" t="s">
        <v>97</v>
      </c>
      <c r="G212" s="6" t="s">
        <v>20</v>
      </c>
      <c r="H212" s="9">
        <v>36.5</v>
      </c>
      <c r="I212" s="10">
        <v>9</v>
      </c>
      <c r="J212" s="9">
        <f t="shared" si="35"/>
        <v>328.5</v>
      </c>
      <c r="K212" s="9">
        <f t="shared" si="36"/>
        <v>19.71</v>
      </c>
      <c r="L212" s="11">
        <f t="shared" si="32"/>
        <v>348.21</v>
      </c>
      <c r="M212" s="11">
        <v>78.48</v>
      </c>
      <c r="N212" s="11">
        <f t="shared" si="33"/>
        <v>250.01999999999998</v>
      </c>
      <c r="O212" s="12">
        <f t="shared" si="34"/>
        <v>0.76109589041095882</v>
      </c>
      <c r="P212" s="6" t="s">
        <v>21</v>
      </c>
      <c r="Q212" s="6" t="str">
        <f>VLOOKUP(C212,'[1]Customer List Query'!$A$2:$B$48,2,FALSE)</f>
        <v>Sandra</v>
      </c>
      <c r="R212" s="13"/>
    </row>
    <row r="213" spans="1:18" x14ac:dyDescent="0.25">
      <c r="A213" s="6">
        <v>10613</v>
      </c>
      <c r="B213" s="7">
        <v>40250</v>
      </c>
      <c r="C213" t="s">
        <v>94</v>
      </c>
      <c r="D213" s="14" t="s">
        <v>104</v>
      </c>
      <c r="E213" s="6" t="s">
        <v>18</v>
      </c>
      <c r="F213" s="6" t="s">
        <v>100</v>
      </c>
      <c r="G213" s="6" t="s">
        <v>28</v>
      </c>
      <c r="H213" s="9">
        <v>295.95</v>
      </c>
      <c r="I213" s="10">
        <v>5</v>
      </c>
      <c r="J213" s="9">
        <f t="shared" si="35"/>
        <v>1479.75</v>
      </c>
      <c r="K213" s="9">
        <f t="shared" si="36"/>
        <v>88.784999999999997</v>
      </c>
      <c r="L213" s="11">
        <f t="shared" si="32"/>
        <v>1568.54</v>
      </c>
      <c r="M213" s="11">
        <v>266.36</v>
      </c>
      <c r="N213" s="11">
        <f t="shared" si="33"/>
        <v>1213.3899999999999</v>
      </c>
      <c r="O213" s="12">
        <f t="shared" si="34"/>
        <v>0.81999662105085314</v>
      </c>
      <c r="P213" s="6" t="s">
        <v>21</v>
      </c>
      <c r="Q213" s="6" t="str">
        <f>VLOOKUP(C213,'[1]Customer List Query'!$A$2:$B$48,2,FALSE)</f>
        <v>Scott</v>
      </c>
      <c r="R213" s="13"/>
    </row>
    <row r="214" spans="1:18" x14ac:dyDescent="0.25">
      <c r="A214" s="6">
        <v>10614</v>
      </c>
      <c r="B214" s="7">
        <v>40250</v>
      </c>
      <c r="C214" t="s">
        <v>79</v>
      </c>
      <c r="D214" s="14" t="s">
        <v>106</v>
      </c>
      <c r="E214" s="6" t="s">
        <v>18</v>
      </c>
      <c r="F214" s="6" t="s">
        <v>99</v>
      </c>
      <c r="G214" s="6" t="s">
        <v>49</v>
      </c>
      <c r="H214" s="9">
        <v>702.3</v>
      </c>
      <c r="I214" s="10"/>
      <c r="J214" s="9">
        <f>H214</f>
        <v>702.3</v>
      </c>
      <c r="K214" s="9">
        <f t="shared" si="36"/>
        <v>42.137999999999998</v>
      </c>
      <c r="L214" s="11">
        <f t="shared" si="32"/>
        <v>744.44</v>
      </c>
      <c r="M214" s="11">
        <v>1327.35</v>
      </c>
      <c r="N214" s="11">
        <f t="shared" si="33"/>
        <v>-625.04999999999995</v>
      </c>
      <c r="O214" s="12">
        <f t="shared" si="34"/>
        <v>-0.89000427167876972</v>
      </c>
      <c r="P214" s="6" t="s">
        <v>21</v>
      </c>
      <c r="Q214" s="6" t="str">
        <f>VLOOKUP(C214,'[1]Customer List Query'!$A$2:$B$48,2,FALSE)</f>
        <v>Doug</v>
      </c>
      <c r="R214" s="13"/>
    </row>
    <row r="215" spans="1:18" x14ac:dyDescent="0.25">
      <c r="A215" s="6">
        <v>10615</v>
      </c>
      <c r="B215" s="7">
        <v>40251</v>
      </c>
      <c r="C215" t="s">
        <v>36</v>
      </c>
      <c r="D215" s="14" t="s">
        <v>107</v>
      </c>
      <c r="E215" s="6" t="s">
        <v>18</v>
      </c>
      <c r="F215" s="6" t="s">
        <v>51</v>
      </c>
      <c r="G215" s="6" t="s">
        <v>31</v>
      </c>
      <c r="H215" s="9">
        <v>499.5</v>
      </c>
      <c r="I215" s="10">
        <v>4</v>
      </c>
      <c r="J215" s="9">
        <f t="shared" ref="J215:J259" si="37">ROUND(H215*I215,2)</f>
        <v>1998</v>
      </c>
      <c r="K215" s="9">
        <f t="shared" si="36"/>
        <v>119.88</v>
      </c>
      <c r="L215" s="11">
        <f t="shared" si="32"/>
        <v>2117.88</v>
      </c>
      <c r="M215" s="11">
        <v>2247.75</v>
      </c>
      <c r="N215" s="11">
        <f t="shared" si="33"/>
        <v>-249.75</v>
      </c>
      <c r="O215" s="12">
        <f t="shared" si="34"/>
        <v>-0.125</v>
      </c>
      <c r="P215" s="6" t="s">
        <v>21</v>
      </c>
      <c r="Q215" s="6" t="str">
        <f>VLOOKUP(C215,'[1]Customer List Query'!$A$2:$B$48,2,FALSE)</f>
        <v>Kelly</v>
      </c>
      <c r="R215" s="13"/>
    </row>
    <row r="216" spans="1:18" x14ac:dyDescent="0.25">
      <c r="A216" s="6">
        <v>10616</v>
      </c>
      <c r="B216" s="7">
        <v>40251</v>
      </c>
      <c r="C216" t="s">
        <v>71</v>
      </c>
      <c r="D216" s="14" t="s">
        <v>104</v>
      </c>
      <c r="E216" s="6" t="s">
        <v>18</v>
      </c>
      <c r="F216" s="8" t="s">
        <v>39</v>
      </c>
      <c r="G216" s="6" t="s">
        <v>31</v>
      </c>
      <c r="H216" s="9">
        <v>179.86</v>
      </c>
      <c r="I216" s="10">
        <v>9</v>
      </c>
      <c r="J216" s="9">
        <f t="shared" si="37"/>
        <v>1618.74</v>
      </c>
      <c r="K216" s="9">
        <f t="shared" si="36"/>
        <v>97.124399999999994</v>
      </c>
      <c r="L216" s="11">
        <f t="shared" si="32"/>
        <v>1715.86</v>
      </c>
      <c r="M216" s="11">
        <v>151.08000000000001</v>
      </c>
      <c r="N216" s="11">
        <f t="shared" si="33"/>
        <v>1467.66</v>
      </c>
      <c r="O216" s="12">
        <f t="shared" si="34"/>
        <v>0.90666814930130846</v>
      </c>
      <c r="P216" s="6" t="s">
        <v>21</v>
      </c>
      <c r="Q216" s="6" t="str">
        <f>VLOOKUP(C216,'[1]Customer List Query'!$A$2:$B$48,2,FALSE)</f>
        <v>Molly</v>
      </c>
      <c r="R216" s="13"/>
    </row>
    <row r="217" spans="1:18" x14ac:dyDescent="0.25">
      <c r="A217" s="6">
        <v>10617</v>
      </c>
      <c r="B217" s="7">
        <v>40251</v>
      </c>
      <c r="C217" t="s">
        <v>22</v>
      </c>
      <c r="D217" s="14" t="s">
        <v>105</v>
      </c>
      <c r="E217" s="6" t="s">
        <v>18</v>
      </c>
      <c r="F217" s="6" t="s">
        <v>30</v>
      </c>
      <c r="G217" s="6" t="s">
        <v>31</v>
      </c>
      <c r="H217" s="9">
        <v>89.95</v>
      </c>
      <c r="I217" s="10">
        <v>6</v>
      </c>
      <c r="J217" s="9">
        <f t="shared" si="37"/>
        <v>539.70000000000005</v>
      </c>
      <c r="K217" s="9">
        <f t="shared" si="36"/>
        <v>32.382000000000005</v>
      </c>
      <c r="L217" s="11">
        <f t="shared" si="32"/>
        <v>572.08000000000004</v>
      </c>
      <c r="M217" s="11">
        <v>32.380000000000003</v>
      </c>
      <c r="N217" s="11">
        <f t="shared" si="33"/>
        <v>507.32000000000005</v>
      </c>
      <c r="O217" s="12">
        <f t="shared" si="34"/>
        <v>0.94000370576246062</v>
      </c>
      <c r="P217" s="6" t="s">
        <v>21</v>
      </c>
      <c r="Q217" s="6" t="str">
        <f>VLOOKUP(C217,'[1]Customer List Query'!$A$2:$B$48,2,FALSE)</f>
        <v>Chris</v>
      </c>
      <c r="R217" s="13"/>
    </row>
    <row r="218" spans="1:18" x14ac:dyDescent="0.25">
      <c r="A218" s="6">
        <v>10618</v>
      </c>
      <c r="B218" s="7">
        <v>40251</v>
      </c>
      <c r="C218" s="14" t="s">
        <v>57</v>
      </c>
      <c r="D218" s="14" t="s">
        <v>104</v>
      </c>
      <c r="E218" s="6" t="s">
        <v>18</v>
      </c>
      <c r="F218" s="8" t="s">
        <v>39</v>
      </c>
      <c r="G218" s="6" t="s">
        <v>31</v>
      </c>
      <c r="H218" s="9">
        <v>248.14</v>
      </c>
      <c r="I218" s="10">
        <v>1</v>
      </c>
      <c r="J218" s="9">
        <f t="shared" si="37"/>
        <v>248.14</v>
      </c>
      <c r="K218" s="9">
        <f t="shared" si="36"/>
        <v>14.888399999999999</v>
      </c>
      <c r="L218" s="11">
        <f t="shared" si="32"/>
        <v>263.02999999999997</v>
      </c>
      <c r="M218" s="11">
        <v>359.8</v>
      </c>
      <c r="N218" s="11">
        <f t="shared" si="33"/>
        <v>-111.66000000000003</v>
      </c>
      <c r="O218" s="12">
        <f t="shared" si="34"/>
        <v>-0.44998791005077793</v>
      </c>
      <c r="P218" s="6" t="s">
        <v>21</v>
      </c>
      <c r="Q218" s="6" t="str">
        <f>VLOOKUP(C218,'[1]Customer List Query'!$A$2:$B$48,2,FALSE)</f>
        <v>Kelly</v>
      </c>
      <c r="R218" s="13"/>
    </row>
    <row r="219" spans="1:18" x14ac:dyDescent="0.25">
      <c r="A219" s="6">
        <v>10619</v>
      </c>
      <c r="B219" s="7">
        <v>40251</v>
      </c>
      <c r="C219" t="s">
        <v>50</v>
      </c>
      <c r="D219" s="14" t="s">
        <v>106</v>
      </c>
      <c r="E219" s="6" t="s">
        <v>18</v>
      </c>
      <c r="F219" s="6" t="s">
        <v>81</v>
      </c>
      <c r="G219" s="6" t="s">
        <v>20</v>
      </c>
      <c r="H219" s="9">
        <v>179</v>
      </c>
      <c r="I219" s="10">
        <v>5</v>
      </c>
      <c r="J219" s="9">
        <f t="shared" si="37"/>
        <v>895</v>
      </c>
      <c r="K219" s="9">
        <f t="shared" si="36"/>
        <v>53.699999999999996</v>
      </c>
      <c r="L219" s="11">
        <f t="shared" si="32"/>
        <v>948.7</v>
      </c>
      <c r="M219" s="11">
        <v>440.34</v>
      </c>
      <c r="N219" s="11">
        <f t="shared" si="33"/>
        <v>454.66</v>
      </c>
      <c r="O219" s="12">
        <f t="shared" si="34"/>
        <v>0.50800000000000001</v>
      </c>
      <c r="P219" s="6" t="s">
        <v>21</v>
      </c>
      <c r="Q219" s="6" t="str">
        <f>VLOOKUP(C219,'[1]Customer List Query'!$A$2:$B$48,2,FALSE)</f>
        <v>Scott</v>
      </c>
      <c r="R219" s="13"/>
    </row>
    <row r="220" spans="1:18" x14ac:dyDescent="0.25">
      <c r="A220" s="6">
        <v>10620</v>
      </c>
      <c r="B220" s="7">
        <v>40251</v>
      </c>
      <c r="C220" s="14" t="s">
        <v>84</v>
      </c>
      <c r="D220" s="14" t="s">
        <v>104</v>
      </c>
      <c r="E220" s="8" t="s">
        <v>65</v>
      </c>
      <c r="F220" s="6" t="s">
        <v>37</v>
      </c>
      <c r="G220" s="6" t="s">
        <v>31</v>
      </c>
      <c r="H220" s="9">
        <v>12.99</v>
      </c>
      <c r="I220" s="10">
        <v>4</v>
      </c>
      <c r="J220" s="9">
        <f t="shared" si="37"/>
        <v>51.96</v>
      </c>
      <c r="K220" s="9">
        <f t="shared" si="36"/>
        <v>3.1175999999999999</v>
      </c>
      <c r="L220" s="11">
        <f t="shared" si="32"/>
        <v>55.08</v>
      </c>
      <c r="M220" s="11">
        <v>35.07</v>
      </c>
      <c r="N220" s="11">
        <f t="shared" si="33"/>
        <v>16.89</v>
      </c>
      <c r="O220" s="12">
        <f t="shared" si="34"/>
        <v>0.32505773672055427</v>
      </c>
      <c r="P220" s="6" t="s">
        <v>21</v>
      </c>
      <c r="Q220" s="6" t="str">
        <f>VLOOKUP(C220,'[1]Customer List Query'!$A$2:$B$48,2,FALSE)</f>
        <v>Molly</v>
      </c>
      <c r="R220" s="13"/>
    </row>
    <row r="221" spans="1:18" x14ac:dyDescent="0.25">
      <c r="A221" s="6">
        <v>10621</v>
      </c>
      <c r="B221" s="7">
        <v>40252</v>
      </c>
      <c r="C221" t="s">
        <v>87</v>
      </c>
      <c r="D221" s="14" t="s">
        <v>104</v>
      </c>
      <c r="E221" s="6" t="s">
        <v>18</v>
      </c>
      <c r="F221" s="6" t="s">
        <v>100</v>
      </c>
      <c r="G221" s="6" t="s">
        <v>28</v>
      </c>
      <c r="H221" s="9">
        <v>295.95</v>
      </c>
      <c r="I221" s="10">
        <v>3</v>
      </c>
      <c r="J221" s="9">
        <f t="shared" si="37"/>
        <v>887.85</v>
      </c>
      <c r="K221" s="9">
        <f t="shared" si="36"/>
        <v>53.271000000000001</v>
      </c>
      <c r="L221" s="11">
        <f t="shared" si="32"/>
        <v>941.12</v>
      </c>
      <c r="M221" s="11">
        <v>621.5</v>
      </c>
      <c r="N221" s="11">
        <f t="shared" si="33"/>
        <v>266.35000000000002</v>
      </c>
      <c r="O221" s="12">
        <f t="shared" si="34"/>
        <v>0.29999436841808869</v>
      </c>
      <c r="P221" s="6" t="s">
        <v>21</v>
      </c>
      <c r="Q221" s="6" t="str">
        <f>VLOOKUP(C221,'[1]Customer List Query'!$A$2:$B$48,2,FALSE)</f>
        <v>Steve</v>
      </c>
      <c r="R221" s="13"/>
    </row>
    <row r="222" spans="1:18" x14ac:dyDescent="0.25">
      <c r="A222" s="6">
        <v>10622</v>
      </c>
      <c r="B222" s="7">
        <v>40252</v>
      </c>
      <c r="C222" t="s">
        <v>36</v>
      </c>
      <c r="D222" s="14" t="s">
        <v>107</v>
      </c>
      <c r="E222" s="6" t="s">
        <v>18</v>
      </c>
      <c r="F222" s="6" t="s">
        <v>51</v>
      </c>
      <c r="G222" s="6" t="s">
        <v>31</v>
      </c>
      <c r="H222" s="9">
        <v>629.5</v>
      </c>
      <c r="I222" s="10">
        <v>5</v>
      </c>
      <c r="J222" s="9">
        <f t="shared" si="37"/>
        <v>3147.5</v>
      </c>
      <c r="K222" s="9">
        <f t="shared" si="36"/>
        <v>188.85</v>
      </c>
      <c r="L222" s="11">
        <f t="shared" si="32"/>
        <v>3336.35</v>
      </c>
      <c r="M222" s="11">
        <v>1321.95</v>
      </c>
      <c r="N222" s="11">
        <f t="shared" si="33"/>
        <v>1825.55</v>
      </c>
      <c r="O222" s="12">
        <f t="shared" si="34"/>
        <v>0.57999999999999996</v>
      </c>
      <c r="P222" s="6" t="s">
        <v>21</v>
      </c>
      <c r="Q222" s="6" t="str">
        <f>VLOOKUP(C222,'[1]Customer List Query'!$A$2:$B$48,2,FALSE)</f>
        <v>Kelly</v>
      </c>
      <c r="R222" s="13"/>
    </row>
    <row r="223" spans="1:18" x14ac:dyDescent="0.25">
      <c r="A223" s="6">
        <v>10623</v>
      </c>
      <c r="B223" s="7">
        <v>40252</v>
      </c>
      <c r="C223" s="14" t="s">
        <v>84</v>
      </c>
      <c r="D223" s="14" t="s">
        <v>104</v>
      </c>
      <c r="E223" s="8" t="s">
        <v>65</v>
      </c>
      <c r="F223" s="6" t="s">
        <v>60</v>
      </c>
      <c r="G223" s="6" t="s">
        <v>28</v>
      </c>
      <c r="H223" s="9">
        <v>169.99</v>
      </c>
      <c r="I223" s="10">
        <v>10</v>
      </c>
      <c r="J223" s="9">
        <f t="shared" si="37"/>
        <v>1699.9</v>
      </c>
      <c r="K223" s="9">
        <f t="shared" si="36"/>
        <v>101.994</v>
      </c>
      <c r="L223" s="11">
        <f t="shared" si="32"/>
        <v>1801.89</v>
      </c>
      <c r="M223" s="11">
        <v>560.97</v>
      </c>
      <c r="N223" s="11">
        <f t="shared" si="33"/>
        <v>1138.93</v>
      </c>
      <c r="O223" s="12">
        <f t="shared" si="34"/>
        <v>0.66999823519030532</v>
      </c>
      <c r="P223" s="6" t="s">
        <v>43</v>
      </c>
      <c r="Q223" s="6" t="str">
        <f>VLOOKUP(C223,'[1]Customer List Query'!$A$2:$B$48,2,FALSE)</f>
        <v>Molly</v>
      </c>
      <c r="R223" s="13"/>
    </row>
    <row r="224" spans="1:18" x14ac:dyDescent="0.25">
      <c r="A224" s="6">
        <v>10624</v>
      </c>
      <c r="B224" s="7">
        <v>40252</v>
      </c>
      <c r="C224" s="14" t="s">
        <v>64</v>
      </c>
      <c r="D224" s="14" t="s">
        <v>104</v>
      </c>
      <c r="E224" s="8" t="s">
        <v>65</v>
      </c>
      <c r="F224" s="6" t="s">
        <v>81</v>
      </c>
      <c r="G224" s="6" t="s">
        <v>20</v>
      </c>
      <c r="H224" s="9">
        <v>102</v>
      </c>
      <c r="I224" s="10">
        <v>9</v>
      </c>
      <c r="J224" s="9">
        <f t="shared" si="37"/>
        <v>918</v>
      </c>
      <c r="K224" s="9">
        <f t="shared" si="36"/>
        <v>55.08</v>
      </c>
      <c r="L224" s="11">
        <f t="shared" si="32"/>
        <v>973.08</v>
      </c>
      <c r="M224" s="11">
        <v>293.76</v>
      </c>
      <c r="N224" s="11">
        <f t="shared" si="33"/>
        <v>624.24</v>
      </c>
      <c r="O224" s="12">
        <f t="shared" si="34"/>
        <v>0.68</v>
      </c>
      <c r="P224" s="6" t="s">
        <v>21</v>
      </c>
      <c r="Q224" s="6" t="str">
        <f>VLOOKUP(C224,'[1]Customer List Query'!$A$2:$B$48,2,FALSE)</f>
        <v>Chris</v>
      </c>
      <c r="R224" s="13"/>
    </row>
    <row r="225" spans="1:18" x14ac:dyDescent="0.25">
      <c r="A225" s="6">
        <v>10625</v>
      </c>
      <c r="B225" s="7">
        <v>40252</v>
      </c>
      <c r="C225" t="s">
        <v>54</v>
      </c>
      <c r="D225" s="14" t="s">
        <v>106</v>
      </c>
      <c r="E225" s="8" t="s">
        <v>26</v>
      </c>
      <c r="F225" s="6" t="s">
        <v>60</v>
      </c>
      <c r="G225" s="6" t="s">
        <v>28</v>
      </c>
      <c r="H225" s="9">
        <v>187.99</v>
      </c>
      <c r="I225" s="10">
        <v>2</v>
      </c>
      <c r="J225" s="9">
        <f t="shared" si="37"/>
        <v>375.98</v>
      </c>
      <c r="K225" s="9">
        <f t="shared" si="36"/>
        <v>22.558800000000002</v>
      </c>
      <c r="L225" s="11">
        <f t="shared" si="32"/>
        <v>398.54</v>
      </c>
      <c r="M225" s="11">
        <v>391.02</v>
      </c>
      <c r="N225" s="11">
        <f t="shared" si="33"/>
        <v>-15.039999999999964</v>
      </c>
      <c r="O225" s="12">
        <f t="shared" si="34"/>
        <v>-4.0002127772753769E-2</v>
      </c>
      <c r="P225" s="6" t="s">
        <v>21</v>
      </c>
      <c r="Q225" s="6" t="str">
        <f>VLOOKUP(C225,'[1]Customer List Query'!$A$2:$B$48,2,FALSE)</f>
        <v>Molly</v>
      </c>
      <c r="R225" s="13"/>
    </row>
    <row r="226" spans="1:18" x14ac:dyDescent="0.25">
      <c r="A226" s="6">
        <v>10626</v>
      </c>
      <c r="B226" s="7">
        <v>40252</v>
      </c>
      <c r="C226" t="s">
        <v>32</v>
      </c>
      <c r="D226" s="14" t="s">
        <v>104</v>
      </c>
      <c r="E226" s="6" t="s">
        <v>18</v>
      </c>
      <c r="F226" s="6" t="s">
        <v>58</v>
      </c>
      <c r="G226" s="8" t="s">
        <v>42</v>
      </c>
      <c r="H226" s="9">
        <v>89.95</v>
      </c>
      <c r="I226" s="10">
        <v>5</v>
      </c>
      <c r="J226" s="9">
        <f t="shared" si="37"/>
        <v>449.75</v>
      </c>
      <c r="K226" s="9">
        <f t="shared" si="36"/>
        <v>26.984999999999999</v>
      </c>
      <c r="L226" s="11">
        <f t="shared" si="32"/>
        <v>476.74</v>
      </c>
      <c r="M226" s="11">
        <v>121.43</v>
      </c>
      <c r="N226" s="11">
        <f t="shared" si="33"/>
        <v>328.32</v>
      </c>
      <c r="O226" s="12">
        <f t="shared" si="34"/>
        <v>0.73000555864369088</v>
      </c>
      <c r="P226" s="6" t="s">
        <v>21</v>
      </c>
      <c r="Q226" s="6" t="str">
        <f>VLOOKUP(C226,'[1]Customer List Query'!$A$2:$B$48,2,FALSE)</f>
        <v>Molly</v>
      </c>
      <c r="R226" s="13"/>
    </row>
    <row r="227" spans="1:18" x14ac:dyDescent="0.25">
      <c r="A227" s="6">
        <v>10627</v>
      </c>
      <c r="B227" s="7">
        <v>40252</v>
      </c>
      <c r="C227" t="s">
        <v>79</v>
      </c>
      <c r="D227" s="14" t="s">
        <v>106</v>
      </c>
      <c r="E227" s="6" t="s">
        <v>18</v>
      </c>
      <c r="F227" s="8" t="s">
        <v>78</v>
      </c>
      <c r="G227" s="6" t="s">
        <v>20</v>
      </c>
      <c r="H227" s="9">
        <v>29.95</v>
      </c>
      <c r="I227" s="10">
        <v>4</v>
      </c>
      <c r="J227" s="9">
        <f t="shared" si="37"/>
        <v>119.8</v>
      </c>
      <c r="K227" s="9">
        <f t="shared" si="36"/>
        <v>7.1879999999999997</v>
      </c>
      <c r="L227" s="11">
        <f t="shared" si="32"/>
        <v>126.99</v>
      </c>
      <c r="M227" s="11">
        <v>33.54</v>
      </c>
      <c r="N227" s="11">
        <f t="shared" si="33"/>
        <v>86.259999999999991</v>
      </c>
      <c r="O227" s="12">
        <f t="shared" si="34"/>
        <v>0.72003338898163605</v>
      </c>
      <c r="P227" s="6" t="s">
        <v>21</v>
      </c>
      <c r="Q227" s="6" t="str">
        <f>VLOOKUP(C227,'[1]Customer List Query'!$A$2:$B$48,2,FALSE)</f>
        <v>Doug</v>
      </c>
      <c r="R227" s="13"/>
    </row>
    <row r="228" spans="1:18" x14ac:dyDescent="0.25">
      <c r="A228" s="6">
        <v>10628</v>
      </c>
      <c r="B228" s="7">
        <v>40252</v>
      </c>
      <c r="C228" t="s">
        <v>52</v>
      </c>
      <c r="D228" s="14" t="s">
        <v>107</v>
      </c>
      <c r="E228" s="8" t="s">
        <v>26</v>
      </c>
      <c r="F228" s="6" t="s">
        <v>33</v>
      </c>
      <c r="G228" s="6" t="s">
        <v>20</v>
      </c>
      <c r="H228" s="9">
        <v>12.25</v>
      </c>
      <c r="I228" s="10">
        <v>5</v>
      </c>
      <c r="J228" s="9">
        <f t="shared" si="37"/>
        <v>61.25</v>
      </c>
      <c r="K228" s="9">
        <f t="shared" si="36"/>
        <v>3.6749999999999998</v>
      </c>
      <c r="L228" s="11">
        <f t="shared" si="32"/>
        <v>64.930000000000007</v>
      </c>
      <c r="M228" s="11">
        <v>9.19</v>
      </c>
      <c r="N228" s="11">
        <f t="shared" si="33"/>
        <v>52.06</v>
      </c>
      <c r="O228" s="12">
        <f t="shared" si="34"/>
        <v>0.84995918367346945</v>
      </c>
      <c r="P228" s="6" t="s">
        <v>21</v>
      </c>
      <c r="Q228" s="6" t="str">
        <f>VLOOKUP(C228,'[1]Customer List Query'!$A$2:$B$48,2,FALSE)</f>
        <v>Tammy</v>
      </c>
      <c r="R228" s="13"/>
    </row>
    <row r="229" spans="1:18" x14ac:dyDescent="0.25">
      <c r="A229" s="6">
        <v>10629</v>
      </c>
      <c r="B229" s="7">
        <v>40253</v>
      </c>
      <c r="C229" t="s">
        <v>40</v>
      </c>
      <c r="D229" s="14" t="s">
        <v>108</v>
      </c>
      <c r="E229" s="6" t="s">
        <v>18</v>
      </c>
      <c r="F229" s="6" t="s">
        <v>53</v>
      </c>
      <c r="G229" s="8" t="s">
        <v>42</v>
      </c>
      <c r="H229" s="9">
        <v>26.95</v>
      </c>
      <c r="I229" s="10">
        <v>7</v>
      </c>
      <c r="J229" s="9">
        <f t="shared" si="37"/>
        <v>188.65</v>
      </c>
      <c r="K229" s="9">
        <f t="shared" si="36"/>
        <v>11.318999999999999</v>
      </c>
      <c r="L229" s="11">
        <f t="shared" si="32"/>
        <v>199.97</v>
      </c>
      <c r="M229" s="11">
        <v>177.06</v>
      </c>
      <c r="N229" s="11">
        <f t="shared" si="33"/>
        <v>11.590000000000003</v>
      </c>
      <c r="O229" s="12">
        <f t="shared" si="34"/>
        <v>6.1436522661012474E-2</v>
      </c>
      <c r="P229" s="6" t="s">
        <v>43</v>
      </c>
      <c r="Q229" s="6" t="str">
        <f>VLOOKUP(C229,'[1]Customer List Query'!$A$2:$B$48,2,FALSE)</f>
        <v>Sandra</v>
      </c>
      <c r="R229" s="13"/>
    </row>
    <row r="230" spans="1:18" x14ac:dyDescent="0.25">
      <c r="A230" s="6">
        <v>10630</v>
      </c>
      <c r="B230" s="7">
        <v>40253</v>
      </c>
      <c r="C230" t="s">
        <v>45</v>
      </c>
      <c r="D230" s="14" t="s">
        <v>108</v>
      </c>
      <c r="E230" s="8" t="s">
        <v>26</v>
      </c>
      <c r="F230" s="8" t="s">
        <v>68</v>
      </c>
      <c r="G230" s="6" t="s">
        <v>31</v>
      </c>
      <c r="H230" s="9">
        <v>50</v>
      </c>
      <c r="I230" s="10">
        <v>5</v>
      </c>
      <c r="J230" s="9">
        <f t="shared" si="37"/>
        <v>250</v>
      </c>
      <c r="K230" s="9">
        <f t="shared" si="36"/>
        <v>15</v>
      </c>
      <c r="L230" s="11">
        <f t="shared" si="32"/>
        <v>265</v>
      </c>
      <c r="M230" s="11">
        <v>125</v>
      </c>
      <c r="N230" s="11">
        <f t="shared" si="33"/>
        <v>125</v>
      </c>
      <c r="O230" s="12">
        <f t="shared" si="34"/>
        <v>0.5</v>
      </c>
      <c r="P230" s="6" t="s">
        <v>24</v>
      </c>
      <c r="Q230" s="6" t="str">
        <f>VLOOKUP(C230,'[1]Customer List Query'!$A$2:$B$48,2,FALSE)</f>
        <v>Doug</v>
      </c>
      <c r="R230" s="13"/>
    </row>
    <row r="231" spans="1:18" x14ac:dyDescent="0.25">
      <c r="A231" s="6">
        <v>10631</v>
      </c>
      <c r="B231" s="7">
        <v>40253</v>
      </c>
      <c r="C231" t="s">
        <v>54</v>
      </c>
      <c r="D231" s="14" t="s">
        <v>106</v>
      </c>
      <c r="E231" s="8" t="s">
        <v>26</v>
      </c>
      <c r="F231" s="6" t="s">
        <v>100</v>
      </c>
      <c r="G231" s="6" t="s">
        <v>28</v>
      </c>
      <c r="H231" s="9">
        <v>89.95</v>
      </c>
      <c r="I231" s="10">
        <v>10</v>
      </c>
      <c r="J231" s="9">
        <f t="shared" si="37"/>
        <v>899.5</v>
      </c>
      <c r="K231" s="9">
        <f t="shared" si="36"/>
        <v>53.97</v>
      </c>
      <c r="L231" s="11">
        <f t="shared" si="32"/>
        <v>953.47</v>
      </c>
      <c r="M231" s="11">
        <v>154.71</v>
      </c>
      <c r="N231" s="11">
        <f t="shared" si="33"/>
        <v>744.79</v>
      </c>
      <c r="O231" s="12">
        <f t="shared" si="34"/>
        <v>0.82800444691495267</v>
      </c>
      <c r="P231" s="6" t="s">
        <v>21</v>
      </c>
      <c r="Q231" s="6" t="str">
        <f>VLOOKUP(C231,'[1]Customer List Query'!$A$2:$B$48,2,FALSE)</f>
        <v>Molly</v>
      </c>
      <c r="R231" s="13"/>
    </row>
    <row r="232" spans="1:18" x14ac:dyDescent="0.25">
      <c r="A232" s="6">
        <v>10632</v>
      </c>
      <c r="B232" s="7">
        <v>40253</v>
      </c>
      <c r="C232" t="s">
        <v>32</v>
      </c>
      <c r="D232" s="14" t="s">
        <v>104</v>
      </c>
      <c r="E232" s="6" t="s">
        <v>18</v>
      </c>
      <c r="F232" s="6" t="s">
        <v>23</v>
      </c>
      <c r="G232" s="6" t="s">
        <v>20</v>
      </c>
      <c r="H232" s="9">
        <v>23.95</v>
      </c>
      <c r="I232" s="10">
        <v>8</v>
      </c>
      <c r="J232" s="9">
        <f t="shared" si="37"/>
        <v>191.6</v>
      </c>
      <c r="K232" s="9">
        <f t="shared" si="36"/>
        <v>11.495999999999999</v>
      </c>
      <c r="L232" s="11">
        <f t="shared" si="32"/>
        <v>203.1</v>
      </c>
      <c r="M232" s="11">
        <v>41.67</v>
      </c>
      <c r="N232" s="11">
        <f t="shared" si="33"/>
        <v>149.93</v>
      </c>
      <c r="O232" s="12">
        <f t="shared" si="34"/>
        <v>0.78251565762004183</v>
      </c>
      <c r="P232" s="6" t="s">
        <v>21</v>
      </c>
      <c r="Q232" s="6" t="str">
        <f>VLOOKUP(C232,'[1]Customer List Query'!$A$2:$B$48,2,FALSE)</f>
        <v>Molly</v>
      </c>
      <c r="R232" s="13"/>
    </row>
    <row r="233" spans="1:18" x14ac:dyDescent="0.25">
      <c r="A233" s="6">
        <v>10633</v>
      </c>
      <c r="B233" s="7">
        <v>40257</v>
      </c>
      <c r="C233" t="s">
        <v>59</v>
      </c>
      <c r="D233" s="14" t="s">
        <v>104</v>
      </c>
      <c r="E233" s="6" t="s">
        <v>18</v>
      </c>
      <c r="F233" s="8" t="s">
        <v>19</v>
      </c>
      <c r="G233" s="6" t="s">
        <v>20</v>
      </c>
      <c r="H233" s="9">
        <v>45.53</v>
      </c>
      <c r="I233" s="10">
        <v>6</v>
      </c>
      <c r="J233" s="9">
        <f t="shared" si="37"/>
        <v>273.18</v>
      </c>
      <c r="K233" s="9">
        <f t="shared" si="36"/>
        <v>16.390799999999999</v>
      </c>
      <c r="L233" s="11">
        <f t="shared" si="32"/>
        <v>289.57</v>
      </c>
      <c r="M233" s="11">
        <v>12.75</v>
      </c>
      <c r="N233" s="11">
        <f t="shared" si="33"/>
        <v>260.43</v>
      </c>
      <c r="O233" s="12">
        <f t="shared" si="34"/>
        <v>0.95332747638919391</v>
      </c>
      <c r="P233" s="6" t="s">
        <v>21</v>
      </c>
      <c r="Q233" s="6" t="str">
        <f>VLOOKUP(C233,'[1]Customer List Query'!$A$2:$B$48,2,FALSE)</f>
        <v>Steve</v>
      </c>
      <c r="R233" s="13"/>
    </row>
    <row r="234" spans="1:18" x14ac:dyDescent="0.25">
      <c r="A234" s="6">
        <v>10634</v>
      </c>
      <c r="B234" s="7">
        <v>40257</v>
      </c>
      <c r="C234" s="6" t="s">
        <v>95</v>
      </c>
      <c r="D234" s="14" t="s">
        <v>104</v>
      </c>
      <c r="E234" s="8" t="s">
        <v>65</v>
      </c>
      <c r="F234" s="6" t="s">
        <v>100</v>
      </c>
      <c r="G234" s="6" t="s">
        <v>28</v>
      </c>
      <c r="H234" s="9">
        <v>295.95</v>
      </c>
      <c r="I234" s="10">
        <v>5</v>
      </c>
      <c r="J234" s="9">
        <f t="shared" si="37"/>
        <v>1479.75</v>
      </c>
      <c r="K234" s="9">
        <f t="shared" si="36"/>
        <v>88.784999999999997</v>
      </c>
      <c r="L234" s="11">
        <f t="shared" si="32"/>
        <v>1568.54</v>
      </c>
      <c r="M234" s="11">
        <v>337.38</v>
      </c>
      <c r="N234" s="11">
        <f t="shared" si="33"/>
        <v>1142.3699999999999</v>
      </c>
      <c r="O234" s="12">
        <f t="shared" si="34"/>
        <v>0.77200202736948798</v>
      </c>
      <c r="P234" s="6" t="s">
        <v>21</v>
      </c>
      <c r="Q234" s="6" t="str">
        <f>VLOOKUP(C234,'[1]Customer List Query'!$A$2:$B$48,2,FALSE)</f>
        <v>Tammy</v>
      </c>
      <c r="R234" s="13"/>
    </row>
    <row r="235" spans="1:18" x14ac:dyDescent="0.25">
      <c r="A235" s="6">
        <v>10635</v>
      </c>
      <c r="B235" s="7">
        <v>40257</v>
      </c>
      <c r="C235" s="14" t="s">
        <v>25</v>
      </c>
      <c r="D235" s="14" t="s">
        <v>106</v>
      </c>
      <c r="E235" s="8" t="s">
        <v>26</v>
      </c>
      <c r="F235" s="6" t="s">
        <v>53</v>
      </c>
      <c r="G235" s="8" t="s">
        <v>42</v>
      </c>
      <c r="H235" s="9">
        <v>32.950000000000003</v>
      </c>
      <c r="I235" s="10">
        <v>8</v>
      </c>
      <c r="J235" s="9">
        <f t="shared" si="37"/>
        <v>263.60000000000002</v>
      </c>
      <c r="K235" s="9">
        <f t="shared" si="36"/>
        <v>15.816000000000001</v>
      </c>
      <c r="L235" s="11">
        <f t="shared" si="32"/>
        <v>279.42</v>
      </c>
      <c r="M235" s="11">
        <v>179.25</v>
      </c>
      <c r="N235" s="11">
        <f t="shared" si="33"/>
        <v>84.350000000000023</v>
      </c>
      <c r="O235" s="12">
        <f t="shared" si="34"/>
        <v>0.3199924127465858</v>
      </c>
      <c r="P235" s="6" t="s">
        <v>43</v>
      </c>
      <c r="Q235" s="6" t="str">
        <f>VLOOKUP(C235,'[1]Customer List Query'!$A$2:$B$48,2,FALSE)</f>
        <v>Scott</v>
      </c>
      <c r="R235" s="13"/>
    </row>
    <row r="236" spans="1:18" x14ac:dyDescent="0.25">
      <c r="A236" s="6">
        <v>10636</v>
      </c>
      <c r="B236" s="7">
        <v>40258</v>
      </c>
      <c r="C236" t="s">
        <v>59</v>
      </c>
      <c r="D236" s="14" t="s">
        <v>104</v>
      </c>
      <c r="E236" s="6" t="s">
        <v>18</v>
      </c>
      <c r="F236" s="6" t="s">
        <v>27</v>
      </c>
      <c r="G236" s="6" t="s">
        <v>28</v>
      </c>
      <c r="H236" s="9">
        <v>23.95</v>
      </c>
      <c r="I236" s="10">
        <v>7</v>
      </c>
      <c r="J236" s="9">
        <f t="shared" si="37"/>
        <v>167.65</v>
      </c>
      <c r="K236" s="9">
        <f t="shared" si="36"/>
        <v>10.058999999999999</v>
      </c>
      <c r="L236" s="11">
        <f t="shared" si="32"/>
        <v>177.71</v>
      </c>
      <c r="M236" s="11">
        <v>11.98</v>
      </c>
      <c r="N236" s="11">
        <f t="shared" si="33"/>
        <v>155.67000000000002</v>
      </c>
      <c r="O236" s="12">
        <f t="shared" si="34"/>
        <v>0.92854160453325385</v>
      </c>
      <c r="P236" s="6" t="s">
        <v>21</v>
      </c>
      <c r="Q236" s="6" t="str">
        <f>VLOOKUP(C236,'[1]Customer List Query'!$A$2:$B$48,2,FALSE)</f>
        <v>Steve</v>
      </c>
      <c r="R236" s="13"/>
    </row>
    <row r="237" spans="1:18" x14ac:dyDescent="0.25">
      <c r="A237" s="6">
        <v>10637</v>
      </c>
      <c r="B237" s="7">
        <v>40258</v>
      </c>
      <c r="C237" t="s">
        <v>67</v>
      </c>
      <c r="D237" s="14" t="s">
        <v>104</v>
      </c>
      <c r="E237" s="6" t="s">
        <v>18</v>
      </c>
      <c r="F237" s="6" t="s">
        <v>55</v>
      </c>
      <c r="G237" s="6" t="s">
        <v>28</v>
      </c>
      <c r="H237" s="9">
        <v>399</v>
      </c>
      <c r="I237" s="10">
        <v>9</v>
      </c>
      <c r="J237" s="9">
        <f t="shared" si="37"/>
        <v>3591</v>
      </c>
      <c r="K237" s="9">
        <f t="shared" si="36"/>
        <v>215.45999999999998</v>
      </c>
      <c r="L237" s="11">
        <f t="shared" si="32"/>
        <v>3806.46</v>
      </c>
      <c r="M237" s="11">
        <v>1635.9</v>
      </c>
      <c r="N237" s="11">
        <f t="shared" si="33"/>
        <v>1955.1</v>
      </c>
      <c r="O237" s="12">
        <f t="shared" si="34"/>
        <v>0.5444444444444444</v>
      </c>
      <c r="P237" s="6" t="s">
        <v>21</v>
      </c>
      <c r="Q237" s="6" t="str">
        <f>VLOOKUP(C237,'[1]Customer List Query'!$A$2:$B$48,2,FALSE)</f>
        <v>Scott</v>
      </c>
      <c r="R237" s="13"/>
    </row>
    <row r="238" spans="1:18" x14ac:dyDescent="0.25">
      <c r="A238" s="6">
        <v>10638</v>
      </c>
      <c r="B238" s="7">
        <v>40258</v>
      </c>
      <c r="C238" s="14" t="s">
        <v>56</v>
      </c>
      <c r="D238" s="14" t="s">
        <v>104</v>
      </c>
      <c r="E238" s="8" t="s">
        <v>26</v>
      </c>
      <c r="F238" s="6" t="s">
        <v>60</v>
      </c>
      <c r="G238" s="6" t="s">
        <v>28</v>
      </c>
      <c r="H238" s="9">
        <v>169.99</v>
      </c>
      <c r="I238" s="10">
        <v>6</v>
      </c>
      <c r="J238" s="9">
        <f t="shared" si="37"/>
        <v>1019.94</v>
      </c>
      <c r="K238" s="9">
        <f t="shared" si="36"/>
        <v>61.196400000000004</v>
      </c>
      <c r="L238" s="11">
        <f t="shared" si="32"/>
        <v>1081.1400000000001</v>
      </c>
      <c r="M238" s="11">
        <v>280.48</v>
      </c>
      <c r="N238" s="11">
        <f t="shared" si="33"/>
        <v>739.46</v>
      </c>
      <c r="O238" s="12">
        <f t="shared" si="34"/>
        <v>0.72500343157440639</v>
      </c>
      <c r="P238" s="6" t="s">
        <v>43</v>
      </c>
      <c r="Q238" s="6" t="str">
        <f>VLOOKUP(C238,'[1]Customer List Query'!$A$2:$B$48,2,FALSE)</f>
        <v>Sabrina</v>
      </c>
      <c r="R238" s="13"/>
    </row>
    <row r="239" spans="1:18" x14ac:dyDescent="0.25">
      <c r="A239" s="6">
        <v>10639</v>
      </c>
      <c r="B239" s="7">
        <v>40258</v>
      </c>
      <c r="C239" t="s">
        <v>79</v>
      </c>
      <c r="D239" s="14" t="s">
        <v>106</v>
      </c>
      <c r="E239" s="6" t="s">
        <v>18</v>
      </c>
      <c r="F239" s="6" t="s">
        <v>30</v>
      </c>
      <c r="G239" s="6" t="s">
        <v>31</v>
      </c>
      <c r="H239" s="9">
        <v>89.95</v>
      </c>
      <c r="I239" s="10">
        <v>1</v>
      </c>
      <c r="J239" s="9">
        <f t="shared" si="37"/>
        <v>89.95</v>
      </c>
      <c r="K239" s="9">
        <f t="shared" si="36"/>
        <v>5.3970000000000002</v>
      </c>
      <c r="L239" s="11">
        <f t="shared" si="32"/>
        <v>95.35</v>
      </c>
      <c r="M239" s="11">
        <v>161.91</v>
      </c>
      <c r="N239" s="11">
        <f t="shared" si="33"/>
        <v>-71.959999999999994</v>
      </c>
      <c r="O239" s="12">
        <f t="shared" si="34"/>
        <v>-0.79999999999999993</v>
      </c>
      <c r="P239" s="6" t="s">
        <v>21</v>
      </c>
      <c r="Q239" s="6" t="str">
        <f>VLOOKUP(C239,'[1]Customer List Query'!$A$2:$B$48,2,FALSE)</f>
        <v>Doug</v>
      </c>
      <c r="R239" s="13"/>
    </row>
    <row r="240" spans="1:18" x14ac:dyDescent="0.25">
      <c r="A240" s="6">
        <v>10640</v>
      </c>
      <c r="B240" s="7">
        <v>40258</v>
      </c>
      <c r="C240" t="s">
        <v>29</v>
      </c>
      <c r="D240" s="14" t="s">
        <v>107</v>
      </c>
      <c r="E240" s="8" t="s">
        <v>26</v>
      </c>
      <c r="F240" s="6" t="s">
        <v>51</v>
      </c>
      <c r="G240" s="6" t="s">
        <v>31</v>
      </c>
      <c r="H240" s="9">
        <v>399.56</v>
      </c>
      <c r="I240" s="10">
        <v>1</v>
      </c>
      <c r="J240" s="9">
        <f t="shared" si="37"/>
        <v>399.56</v>
      </c>
      <c r="K240" s="9">
        <f t="shared" si="36"/>
        <v>23.973599999999998</v>
      </c>
      <c r="L240" s="11">
        <f t="shared" si="32"/>
        <v>423.53</v>
      </c>
      <c r="M240" s="11">
        <v>2445.31</v>
      </c>
      <c r="N240" s="11">
        <f t="shared" si="33"/>
        <v>-2045.75</v>
      </c>
      <c r="O240" s="12">
        <f t="shared" si="34"/>
        <v>-5.1200070077084794</v>
      </c>
      <c r="P240" s="6" t="s">
        <v>43</v>
      </c>
      <c r="Q240" s="6" t="str">
        <f>VLOOKUP(C240,'[1]Customer List Query'!$A$2:$B$48,2,FALSE)</f>
        <v>Tammy</v>
      </c>
      <c r="R240" s="13"/>
    </row>
    <row r="241" spans="1:18" x14ac:dyDescent="0.25">
      <c r="A241" s="6">
        <v>10641</v>
      </c>
      <c r="B241" s="7">
        <v>40258</v>
      </c>
      <c r="C241" s="14" t="s">
        <v>57</v>
      </c>
      <c r="D241" s="14" t="s">
        <v>104</v>
      </c>
      <c r="E241" s="6" t="s">
        <v>18</v>
      </c>
      <c r="F241" s="6" t="s">
        <v>53</v>
      </c>
      <c r="G241" s="8" t="s">
        <v>42</v>
      </c>
      <c r="H241" s="9">
        <v>15.95</v>
      </c>
      <c r="I241" s="10">
        <v>7</v>
      </c>
      <c r="J241" s="9">
        <f t="shared" si="37"/>
        <v>111.65</v>
      </c>
      <c r="K241" s="9">
        <f t="shared" si="36"/>
        <v>6.6989999999999998</v>
      </c>
      <c r="L241" s="11">
        <f t="shared" si="32"/>
        <v>118.35</v>
      </c>
      <c r="M241" s="11">
        <v>8.93</v>
      </c>
      <c r="N241" s="11">
        <f t="shared" si="33"/>
        <v>102.72</v>
      </c>
      <c r="O241" s="12">
        <f t="shared" si="34"/>
        <v>0.92001791312136139</v>
      </c>
      <c r="P241" s="6" t="s">
        <v>21</v>
      </c>
      <c r="Q241" s="6" t="str">
        <f>VLOOKUP(C241,'[1]Customer List Query'!$A$2:$B$48,2,FALSE)</f>
        <v>Kelly</v>
      </c>
      <c r="R241" s="13"/>
    </row>
    <row r="242" spans="1:18" x14ac:dyDescent="0.25">
      <c r="A242" s="6">
        <v>10642</v>
      </c>
      <c r="B242" s="7">
        <v>40259</v>
      </c>
      <c r="C242" s="14" t="s">
        <v>77</v>
      </c>
      <c r="D242" s="14" t="s">
        <v>106</v>
      </c>
      <c r="E242" s="8" t="s">
        <v>26</v>
      </c>
      <c r="F242" s="6" t="s">
        <v>23</v>
      </c>
      <c r="G242" s="6" t="s">
        <v>20</v>
      </c>
      <c r="H242" s="9">
        <v>23.95</v>
      </c>
      <c r="I242" s="10">
        <v>6</v>
      </c>
      <c r="J242" s="9">
        <f t="shared" si="37"/>
        <v>143.69999999999999</v>
      </c>
      <c r="K242" s="9">
        <f t="shared" si="36"/>
        <v>8.6219999999999999</v>
      </c>
      <c r="L242" s="11">
        <f t="shared" si="32"/>
        <v>152.32</v>
      </c>
      <c r="M242" s="11">
        <v>34.729999999999997</v>
      </c>
      <c r="N242" s="11">
        <f t="shared" si="33"/>
        <v>108.97</v>
      </c>
      <c r="O242" s="12">
        <f t="shared" si="34"/>
        <v>0.75831593597773139</v>
      </c>
      <c r="P242" s="6" t="s">
        <v>21</v>
      </c>
      <c r="Q242" s="6" t="str">
        <f>VLOOKUP(C242,'[1]Customer List Query'!$A$2:$B$48,2,FALSE)</f>
        <v>Bobby</v>
      </c>
      <c r="R242" s="13"/>
    </row>
    <row r="243" spans="1:18" x14ac:dyDescent="0.25">
      <c r="A243" s="6">
        <v>10643</v>
      </c>
      <c r="B243" s="7">
        <v>40259</v>
      </c>
      <c r="C243" t="s">
        <v>34</v>
      </c>
      <c r="D243" s="14" t="s">
        <v>104</v>
      </c>
      <c r="E243" s="8" t="s">
        <v>26</v>
      </c>
      <c r="F243" s="6" t="s">
        <v>60</v>
      </c>
      <c r="G243" s="6" t="s">
        <v>28</v>
      </c>
      <c r="H243" s="9">
        <v>190.89</v>
      </c>
      <c r="I243" s="10">
        <v>2</v>
      </c>
      <c r="J243" s="9">
        <f t="shared" si="37"/>
        <v>381.78</v>
      </c>
      <c r="K243" s="9">
        <f t="shared" si="36"/>
        <v>22.906799999999997</v>
      </c>
      <c r="L243" s="11">
        <f t="shared" si="32"/>
        <v>404.69</v>
      </c>
      <c r="M243" s="11">
        <v>314.97000000000003</v>
      </c>
      <c r="N243" s="11">
        <f t="shared" si="33"/>
        <v>66.809999999999945</v>
      </c>
      <c r="O243" s="12">
        <f t="shared" si="34"/>
        <v>0.17499607103567485</v>
      </c>
      <c r="P243" s="6" t="s">
        <v>21</v>
      </c>
      <c r="Q243" s="6" t="str">
        <f>VLOOKUP(C243,'[1]Customer List Query'!$A$2:$B$48,2,FALSE)</f>
        <v>Sabrina</v>
      </c>
      <c r="R243" s="13"/>
    </row>
    <row r="244" spans="1:18" x14ac:dyDescent="0.25">
      <c r="A244" s="6">
        <v>10644</v>
      </c>
      <c r="B244" s="7">
        <v>40259</v>
      </c>
      <c r="C244" s="14" t="s">
        <v>75</v>
      </c>
      <c r="D244" s="14" t="s">
        <v>106</v>
      </c>
      <c r="E244" s="6" t="s">
        <v>18</v>
      </c>
      <c r="F244" s="6" t="s">
        <v>100</v>
      </c>
      <c r="G244" s="6" t="s">
        <v>28</v>
      </c>
      <c r="H244" s="9">
        <v>89.95</v>
      </c>
      <c r="I244" s="10">
        <v>2</v>
      </c>
      <c r="J244" s="9">
        <f t="shared" si="37"/>
        <v>179.9</v>
      </c>
      <c r="K244" s="9">
        <f t="shared" si="36"/>
        <v>10.794</v>
      </c>
      <c r="L244" s="11">
        <f t="shared" si="32"/>
        <v>190.69</v>
      </c>
      <c r="M244" s="11">
        <v>125.93</v>
      </c>
      <c r="N244" s="11">
        <f t="shared" si="33"/>
        <v>53.97</v>
      </c>
      <c r="O244" s="12">
        <f t="shared" si="34"/>
        <v>0.3</v>
      </c>
      <c r="P244" s="6" t="s">
        <v>21</v>
      </c>
      <c r="Q244" s="6" t="str">
        <f>VLOOKUP(C244,'[1]Customer List Query'!$A$2:$B$48,2,FALSE)</f>
        <v>Sandra</v>
      </c>
      <c r="R244" s="13"/>
    </row>
    <row r="245" spans="1:18" x14ac:dyDescent="0.25">
      <c r="A245" s="6">
        <v>10645</v>
      </c>
      <c r="B245" s="7">
        <v>40259</v>
      </c>
      <c r="C245" t="s">
        <v>90</v>
      </c>
      <c r="D245" s="14" t="s">
        <v>104</v>
      </c>
      <c r="E245" s="6" t="s">
        <v>18</v>
      </c>
      <c r="F245" s="6" t="s">
        <v>88</v>
      </c>
      <c r="G245" s="8" t="s">
        <v>42</v>
      </c>
      <c r="H245" s="9">
        <v>129.99</v>
      </c>
      <c r="I245" s="10">
        <v>7</v>
      </c>
      <c r="J245" s="9">
        <f t="shared" si="37"/>
        <v>909.93</v>
      </c>
      <c r="K245" s="9">
        <f t="shared" si="36"/>
        <v>54.595799999999997</v>
      </c>
      <c r="L245" s="11">
        <f t="shared" si="32"/>
        <v>964.53</v>
      </c>
      <c r="M245" s="11">
        <v>85.79</v>
      </c>
      <c r="N245" s="11">
        <f t="shared" si="33"/>
        <v>824.14</v>
      </c>
      <c r="O245" s="12">
        <f t="shared" si="34"/>
        <v>0.90571802226544906</v>
      </c>
      <c r="P245" s="6" t="s">
        <v>21</v>
      </c>
      <c r="Q245" s="6" t="str">
        <f>VLOOKUP(C245,'[1]Customer List Query'!$A$2:$B$48,2,FALSE)</f>
        <v>Bobby</v>
      </c>
      <c r="R245" s="13"/>
    </row>
    <row r="246" spans="1:18" x14ac:dyDescent="0.25">
      <c r="A246" s="6">
        <v>10646</v>
      </c>
      <c r="B246" s="7">
        <v>40259</v>
      </c>
      <c r="C246" t="s">
        <v>79</v>
      </c>
      <c r="D246" s="14" t="s">
        <v>106</v>
      </c>
      <c r="E246" s="6" t="s">
        <v>18</v>
      </c>
      <c r="F246" s="6" t="s">
        <v>23</v>
      </c>
      <c r="G246" s="6" t="s">
        <v>20</v>
      </c>
      <c r="H246" s="9">
        <v>23.95</v>
      </c>
      <c r="I246" s="10">
        <v>10</v>
      </c>
      <c r="J246" s="9">
        <f t="shared" si="37"/>
        <v>239.5</v>
      </c>
      <c r="K246" s="9">
        <f t="shared" si="36"/>
        <v>14.37</v>
      </c>
      <c r="L246" s="11">
        <f t="shared" si="32"/>
        <v>253.87</v>
      </c>
      <c r="M246" s="11">
        <v>62.27</v>
      </c>
      <c r="N246" s="11">
        <f t="shared" si="33"/>
        <v>177.23</v>
      </c>
      <c r="O246" s="12">
        <f t="shared" si="34"/>
        <v>0.74</v>
      </c>
      <c r="P246" s="6" t="s">
        <v>21</v>
      </c>
      <c r="Q246" s="6" t="str">
        <f>VLOOKUP(C246,'[1]Customer List Query'!$A$2:$B$48,2,FALSE)</f>
        <v>Doug</v>
      </c>
      <c r="R246" s="13"/>
    </row>
    <row r="247" spans="1:18" x14ac:dyDescent="0.25">
      <c r="A247" s="6">
        <v>10647</v>
      </c>
      <c r="B247" s="7">
        <v>40259</v>
      </c>
      <c r="C247" t="s">
        <v>29</v>
      </c>
      <c r="D247" s="14" t="s">
        <v>107</v>
      </c>
      <c r="E247" s="8" t="s">
        <v>26</v>
      </c>
      <c r="F247" s="6" t="s">
        <v>23</v>
      </c>
      <c r="G247" s="6" t="s">
        <v>20</v>
      </c>
      <c r="H247" s="9">
        <v>9.9499999999999993</v>
      </c>
      <c r="I247" s="10">
        <v>8</v>
      </c>
      <c r="J247" s="9">
        <f t="shared" si="37"/>
        <v>79.599999999999994</v>
      </c>
      <c r="K247" s="9">
        <f t="shared" si="36"/>
        <v>4.7759999999999998</v>
      </c>
      <c r="L247" s="11">
        <f t="shared" si="32"/>
        <v>84.38</v>
      </c>
      <c r="M247" s="11">
        <v>5.97</v>
      </c>
      <c r="N247" s="11">
        <f t="shared" si="33"/>
        <v>73.63</v>
      </c>
      <c r="O247" s="12">
        <f t="shared" si="34"/>
        <v>0.92500000000000004</v>
      </c>
      <c r="P247" s="6" t="s">
        <v>21</v>
      </c>
      <c r="Q247" s="6" t="str">
        <f>VLOOKUP(C247,'[1]Customer List Query'!$A$2:$B$48,2,FALSE)</f>
        <v>Tammy</v>
      </c>
      <c r="R247" s="13"/>
    </row>
    <row r="248" spans="1:18" x14ac:dyDescent="0.25">
      <c r="A248" s="6">
        <v>10648</v>
      </c>
      <c r="B248" s="7">
        <v>40259</v>
      </c>
      <c r="C248" s="14" t="s">
        <v>75</v>
      </c>
      <c r="D248" s="14" t="s">
        <v>106</v>
      </c>
      <c r="E248" s="6" t="s">
        <v>18</v>
      </c>
      <c r="F248" s="6" t="s">
        <v>27</v>
      </c>
      <c r="G248" s="6" t="s">
        <v>28</v>
      </c>
      <c r="H248" s="9">
        <v>23.95</v>
      </c>
      <c r="I248" s="10">
        <v>6</v>
      </c>
      <c r="J248" s="9">
        <f t="shared" si="37"/>
        <v>143.69999999999999</v>
      </c>
      <c r="K248" s="9">
        <f t="shared" si="36"/>
        <v>8.6219999999999999</v>
      </c>
      <c r="L248" s="11">
        <f t="shared" si="32"/>
        <v>152.32</v>
      </c>
      <c r="M248" s="11">
        <v>81.91</v>
      </c>
      <c r="N248" s="11">
        <f t="shared" si="33"/>
        <v>61.789999999999992</v>
      </c>
      <c r="O248" s="12">
        <f t="shared" si="34"/>
        <v>0.42999304105775921</v>
      </c>
      <c r="P248" s="6" t="s">
        <v>21</v>
      </c>
      <c r="Q248" s="6" t="str">
        <f>VLOOKUP(C248,'[1]Customer List Query'!$A$2:$B$48,2,FALSE)</f>
        <v>Sandra</v>
      </c>
      <c r="R248" s="13"/>
    </row>
    <row r="249" spans="1:18" x14ac:dyDescent="0.25">
      <c r="A249" s="6">
        <v>10649</v>
      </c>
      <c r="B249" s="7">
        <v>40259</v>
      </c>
      <c r="C249" t="s">
        <v>22</v>
      </c>
      <c r="D249" s="14" t="s">
        <v>105</v>
      </c>
      <c r="E249" s="6" t="s">
        <v>18</v>
      </c>
      <c r="F249" s="6" t="s">
        <v>60</v>
      </c>
      <c r="G249" s="6" t="s">
        <v>28</v>
      </c>
      <c r="H249" s="9">
        <v>184.79</v>
      </c>
      <c r="I249" s="10">
        <v>7</v>
      </c>
      <c r="J249" s="9">
        <f t="shared" si="37"/>
        <v>1293.53</v>
      </c>
      <c r="K249" s="9">
        <f t="shared" si="36"/>
        <v>77.611800000000002</v>
      </c>
      <c r="L249" s="11">
        <f t="shared" si="32"/>
        <v>1371.14</v>
      </c>
      <c r="M249" s="11">
        <v>681.88</v>
      </c>
      <c r="N249" s="11">
        <f t="shared" si="33"/>
        <v>611.65</v>
      </c>
      <c r="O249" s="12">
        <f t="shared" si="34"/>
        <v>0.47285335477337209</v>
      </c>
      <c r="P249" s="6" t="s">
        <v>21</v>
      </c>
      <c r="Q249" s="6" t="str">
        <f>VLOOKUP(C249,'[1]Customer List Query'!$A$2:$B$48,2,FALSE)</f>
        <v>Chris</v>
      </c>
      <c r="R249" s="13"/>
    </row>
    <row r="250" spans="1:18" x14ac:dyDescent="0.25">
      <c r="A250" s="6">
        <v>10650</v>
      </c>
      <c r="B250" s="7">
        <v>40260</v>
      </c>
      <c r="C250" t="s">
        <v>44</v>
      </c>
      <c r="D250" s="14" t="s">
        <v>104</v>
      </c>
      <c r="E250" s="6" t="s">
        <v>18</v>
      </c>
      <c r="F250" s="8" t="s">
        <v>68</v>
      </c>
      <c r="G250" s="6" t="s">
        <v>31</v>
      </c>
      <c r="H250" s="9">
        <v>110.29</v>
      </c>
      <c r="I250" s="10">
        <v>9</v>
      </c>
      <c r="J250" s="9">
        <f t="shared" si="37"/>
        <v>992.61</v>
      </c>
      <c r="K250" s="9">
        <f t="shared" si="36"/>
        <v>59.556599999999996</v>
      </c>
      <c r="L250" s="11">
        <f t="shared" si="32"/>
        <v>1052.17</v>
      </c>
      <c r="M250" s="11">
        <v>273.52</v>
      </c>
      <c r="N250" s="11">
        <f t="shared" si="33"/>
        <v>719.09</v>
      </c>
      <c r="O250" s="12">
        <f t="shared" si="34"/>
        <v>0.72444363848842952</v>
      </c>
      <c r="P250" s="6" t="s">
        <v>21</v>
      </c>
      <c r="Q250" s="6" t="str">
        <f>VLOOKUP(C250,'[1]Customer List Query'!$A$2:$B$48,2,FALSE)</f>
        <v>Bobby</v>
      </c>
      <c r="R250" s="13"/>
    </row>
    <row r="251" spans="1:18" x14ac:dyDescent="0.25">
      <c r="A251" s="6">
        <v>10651</v>
      </c>
      <c r="B251" s="7">
        <v>40260</v>
      </c>
      <c r="C251" t="s">
        <v>59</v>
      </c>
      <c r="D251" s="14" t="s">
        <v>104</v>
      </c>
      <c r="E251" s="6" t="s">
        <v>18</v>
      </c>
      <c r="F251" s="8" t="s">
        <v>19</v>
      </c>
      <c r="G251" s="6" t="s">
        <v>20</v>
      </c>
      <c r="H251" s="9">
        <v>44.2</v>
      </c>
      <c r="I251" s="10">
        <v>1</v>
      </c>
      <c r="J251" s="9">
        <f t="shared" si="37"/>
        <v>44.2</v>
      </c>
      <c r="K251" s="9">
        <f t="shared" si="36"/>
        <v>2.6520000000000001</v>
      </c>
      <c r="L251" s="11">
        <f t="shared" si="32"/>
        <v>46.85</v>
      </c>
      <c r="M251" s="11">
        <v>77.349999999999994</v>
      </c>
      <c r="N251" s="11">
        <f t="shared" si="33"/>
        <v>-33.149999999999991</v>
      </c>
      <c r="O251" s="12">
        <f t="shared" si="34"/>
        <v>-0.74999999999999978</v>
      </c>
      <c r="P251" s="6" t="s">
        <v>21</v>
      </c>
      <c r="Q251" s="6" t="str">
        <f>VLOOKUP(C251,'[1]Customer List Query'!$A$2:$B$48,2,FALSE)</f>
        <v>Steve</v>
      </c>
      <c r="R251" s="13"/>
    </row>
    <row r="252" spans="1:18" x14ac:dyDescent="0.25">
      <c r="A252" s="6">
        <v>10652</v>
      </c>
      <c r="B252" s="7">
        <v>40260</v>
      </c>
      <c r="C252" t="s">
        <v>22</v>
      </c>
      <c r="D252" s="14" t="s">
        <v>105</v>
      </c>
      <c r="E252" s="6" t="s">
        <v>18</v>
      </c>
      <c r="F252" s="6" t="s">
        <v>55</v>
      </c>
      <c r="G252" s="6" t="s">
        <v>28</v>
      </c>
      <c r="H252" s="9">
        <v>499</v>
      </c>
      <c r="I252" s="10">
        <v>8</v>
      </c>
      <c r="J252" s="9">
        <f t="shared" si="37"/>
        <v>3992</v>
      </c>
      <c r="K252" s="9">
        <f t="shared" si="36"/>
        <v>239.51999999999998</v>
      </c>
      <c r="L252" s="11">
        <f t="shared" si="32"/>
        <v>4231.5200000000004</v>
      </c>
      <c r="M252" s="11">
        <v>988.02</v>
      </c>
      <c r="N252" s="11">
        <f t="shared" si="33"/>
        <v>3003.98</v>
      </c>
      <c r="O252" s="12">
        <f t="shared" si="34"/>
        <v>0.75250000000000006</v>
      </c>
      <c r="P252" s="6" t="s">
        <v>21</v>
      </c>
      <c r="Q252" s="6" t="str">
        <f>VLOOKUP(C252,'[1]Customer List Query'!$A$2:$B$48,2,FALSE)</f>
        <v>Chris</v>
      </c>
      <c r="R252" s="13"/>
    </row>
    <row r="253" spans="1:18" x14ac:dyDescent="0.25">
      <c r="A253" s="6">
        <v>10653</v>
      </c>
      <c r="B253" s="7">
        <v>40260</v>
      </c>
      <c r="C253" s="6" t="s">
        <v>96</v>
      </c>
      <c r="D253" s="14" t="s">
        <v>104</v>
      </c>
      <c r="E253" s="8" t="s">
        <v>65</v>
      </c>
      <c r="F253" s="6" t="s">
        <v>98</v>
      </c>
      <c r="G253" s="6" t="s">
        <v>20</v>
      </c>
      <c r="H253" s="9">
        <v>8.23</v>
      </c>
      <c r="I253" s="10">
        <v>1</v>
      </c>
      <c r="J253" s="9">
        <f t="shared" si="37"/>
        <v>8.23</v>
      </c>
      <c r="K253" s="9">
        <f t="shared" si="36"/>
        <v>0.49380000000000002</v>
      </c>
      <c r="L253" s="11">
        <f t="shared" si="32"/>
        <v>8.7200000000000006</v>
      </c>
      <c r="M253" s="11">
        <v>22.96</v>
      </c>
      <c r="N253" s="11">
        <f t="shared" si="33"/>
        <v>-14.73</v>
      </c>
      <c r="O253" s="12">
        <f t="shared" si="34"/>
        <v>-1.7897934386391252</v>
      </c>
      <c r="P253" s="6" t="s">
        <v>21</v>
      </c>
      <c r="Q253" s="6" t="str">
        <f>VLOOKUP(C253,'[1]Customer List Query'!$A$2:$B$48,2,FALSE)</f>
        <v>Molly</v>
      </c>
      <c r="R253" s="13"/>
    </row>
    <row r="254" spans="1:18" x14ac:dyDescent="0.25">
      <c r="A254" s="6">
        <v>10654</v>
      </c>
      <c r="B254" s="7">
        <v>40264</v>
      </c>
      <c r="C254" t="s">
        <v>85</v>
      </c>
      <c r="D254" s="14" t="s">
        <v>108</v>
      </c>
      <c r="E254" s="8" t="s">
        <v>26</v>
      </c>
      <c r="F254" s="6" t="s">
        <v>23</v>
      </c>
      <c r="G254" s="6" t="s">
        <v>20</v>
      </c>
      <c r="H254" s="9">
        <v>9.9499999999999993</v>
      </c>
      <c r="I254" s="10">
        <v>1</v>
      </c>
      <c r="J254" s="9">
        <f t="shared" si="37"/>
        <v>9.9499999999999993</v>
      </c>
      <c r="K254" s="9">
        <f t="shared" si="36"/>
        <v>0.59699999999999998</v>
      </c>
      <c r="L254" s="11">
        <f t="shared" si="32"/>
        <v>10.55</v>
      </c>
      <c r="M254" s="11">
        <v>24.38</v>
      </c>
      <c r="N254" s="11">
        <f t="shared" si="33"/>
        <v>-14.43</v>
      </c>
      <c r="O254" s="12">
        <f t="shared" si="34"/>
        <v>-1.4502512562814072</v>
      </c>
      <c r="P254" s="6" t="s">
        <v>21</v>
      </c>
      <c r="Q254" s="6" t="str">
        <f>VLOOKUP(C254,'[1]Customer List Query'!$A$2:$B$48,2,FALSE)</f>
        <v>Sabrina</v>
      </c>
      <c r="R254" s="13"/>
    </row>
    <row r="255" spans="1:18" x14ac:dyDescent="0.25">
      <c r="A255" s="6">
        <v>10655</v>
      </c>
      <c r="B255" s="7">
        <v>40264</v>
      </c>
      <c r="C255" t="s">
        <v>17</v>
      </c>
      <c r="D255" s="14" t="s">
        <v>104</v>
      </c>
      <c r="E255" s="6" t="s">
        <v>18</v>
      </c>
      <c r="F255" s="6" t="s">
        <v>98</v>
      </c>
      <c r="G255" s="6" t="s">
        <v>20</v>
      </c>
      <c r="H255" s="9">
        <v>6.75</v>
      </c>
      <c r="I255" s="10">
        <v>6</v>
      </c>
      <c r="J255" s="9">
        <f t="shared" si="37"/>
        <v>40.5</v>
      </c>
      <c r="K255" s="9">
        <f t="shared" si="36"/>
        <v>2.4299999999999997</v>
      </c>
      <c r="L255" s="11">
        <f t="shared" si="32"/>
        <v>42.93</v>
      </c>
      <c r="M255" s="11">
        <v>3.65</v>
      </c>
      <c r="N255" s="11">
        <f t="shared" si="33"/>
        <v>36.85</v>
      </c>
      <c r="O255" s="12">
        <f t="shared" si="34"/>
        <v>0.90987654320987654</v>
      </c>
      <c r="P255" s="6" t="s">
        <v>21</v>
      </c>
      <c r="Q255" s="6" t="str">
        <f>VLOOKUP(C255,'[1]Customer List Query'!$A$2:$B$48,2,FALSE)</f>
        <v>Doug</v>
      </c>
      <c r="R255" s="13"/>
    </row>
    <row r="256" spans="1:18" x14ac:dyDescent="0.25">
      <c r="A256" s="6">
        <v>10656</v>
      </c>
      <c r="B256" s="7">
        <v>40264</v>
      </c>
      <c r="C256" s="6" t="s">
        <v>96</v>
      </c>
      <c r="D256" s="14" t="s">
        <v>104</v>
      </c>
      <c r="E256" s="8" t="s">
        <v>65</v>
      </c>
      <c r="F256" s="6" t="s">
        <v>58</v>
      </c>
      <c r="G256" s="8" t="s">
        <v>42</v>
      </c>
      <c r="H256" s="9">
        <v>62.59</v>
      </c>
      <c r="I256" s="10">
        <v>3</v>
      </c>
      <c r="J256" s="9">
        <f t="shared" si="37"/>
        <v>187.77</v>
      </c>
      <c r="K256" s="9">
        <f t="shared" si="36"/>
        <v>11.2662</v>
      </c>
      <c r="L256" s="11">
        <f t="shared" si="32"/>
        <v>199.04</v>
      </c>
      <c r="M256" s="11">
        <v>172.75</v>
      </c>
      <c r="N256" s="11">
        <f t="shared" si="33"/>
        <v>15.02000000000001</v>
      </c>
      <c r="O256" s="12">
        <f t="shared" si="34"/>
        <v>7.9991478936997443E-2</v>
      </c>
      <c r="P256" s="6" t="s">
        <v>43</v>
      </c>
      <c r="Q256" s="6" t="str">
        <f>VLOOKUP(C256,'[1]Customer List Query'!$A$2:$B$48,2,FALSE)</f>
        <v>Molly</v>
      </c>
      <c r="R256" s="13"/>
    </row>
    <row r="257" spans="1:18" x14ac:dyDescent="0.25">
      <c r="A257" s="6">
        <v>10657</v>
      </c>
      <c r="B257" s="7">
        <v>40265</v>
      </c>
      <c r="C257" t="s">
        <v>91</v>
      </c>
      <c r="D257" s="14" t="s">
        <v>106</v>
      </c>
      <c r="E257" s="6" t="s">
        <v>18</v>
      </c>
      <c r="F257" s="6" t="s">
        <v>66</v>
      </c>
      <c r="G257" s="8" t="s">
        <v>42</v>
      </c>
      <c r="H257" s="9">
        <v>39.950000000000003</v>
      </c>
      <c r="I257" s="10">
        <v>5</v>
      </c>
      <c r="J257" s="9">
        <f t="shared" si="37"/>
        <v>199.75</v>
      </c>
      <c r="K257" s="9">
        <f t="shared" si="36"/>
        <v>11.984999999999999</v>
      </c>
      <c r="L257" s="11">
        <f t="shared" si="32"/>
        <v>211.74</v>
      </c>
      <c r="M257" s="11">
        <v>83.9</v>
      </c>
      <c r="N257" s="11">
        <f t="shared" si="33"/>
        <v>115.85</v>
      </c>
      <c r="O257" s="12">
        <f t="shared" si="34"/>
        <v>0.57997496871088861</v>
      </c>
      <c r="P257" s="6" t="s">
        <v>21</v>
      </c>
      <c r="Q257" s="6" t="str">
        <f>VLOOKUP(C257,'[1]Customer List Query'!$A$2:$B$48,2,FALSE)</f>
        <v>Doug</v>
      </c>
      <c r="R257" s="13"/>
    </row>
    <row r="258" spans="1:18" x14ac:dyDescent="0.25">
      <c r="A258" s="6">
        <v>10658</v>
      </c>
      <c r="B258" s="7">
        <v>40265</v>
      </c>
      <c r="C258" s="6" t="s">
        <v>96</v>
      </c>
      <c r="D258" s="14" t="s">
        <v>104</v>
      </c>
      <c r="E258" s="8" t="s">
        <v>65</v>
      </c>
      <c r="F258" s="6" t="s">
        <v>66</v>
      </c>
      <c r="G258" s="8" t="s">
        <v>42</v>
      </c>
      <c r="H258" s="9">
        <v>39.950000000000003</v>
      </c>
      <c r="I258" s="10">
        <v>9</v>
      </c>
      <c r="J258" s="9">
        <f t="shared" si="37"/>
        <v>359.55</v>
      </c>
      <c r="K258" s="9">
        <f t="shared" si="36"/>
        <v>21.573</v>
      </c>
      <c r="L258" s="11">
        <f t="shared" ref="L258:L321" si="38">ROUND(J258+K258,2)</f>
        <v>381.12</v>
      </c>
      <c r="M258" s="11">
        <v>47.94</v>
      </c>
      <c r="N258" s="11">
        <f t="shared" ref="N258:N321" si="39">J258-M258</f>
        <v>311.61</v>
      </c>
      <c r="O258" s="12">
        <f t="shared" ref="O258:O321" si="40">N258/J258</f>
        <v>0.8666666666666667</v>
      </c>
      <c r="P258" s="6" t="s">
        <v>21</v>
      </c>
      <c r="Q258" s="6" t="str">
        <f>VLOOKUP(C258,'[1]Customer List Query'!$A$2:$B$48,2,FALSE)</f>
        <v>Molly</v>
      </c>
      <c r="R258" s="13"/>
    </row>
    <row r="259" spans="1:18" x14ac:dyDescent="0.25">
      <c r="A259" s="6">
        <v>10659</v>
      </c>
      <c r="B259" s="7">
        <v>40265</v>
      </c>
      <c r="C259" t="s">
        <v>45</v>
      </c>
      <c r="D259" s="14" t="s">
        <v>108</v>
      </c>
      <c r="E259" s="8" t="s">
        <v>26</v>
      </c>
      <c r="F259" s="6" t="s">
        <v>41</v>
      </c>
      <c r="G259" s="8" t="s">
        <v>42</v>
      </c>
      <c r="H259" s="9">
        <v>229.49</v>
      </c>
      <c r="I259" s="10">
        <v>5</v>
      </c>
      <c r="J259" s="9">
        <f t="shared" si="37"/>
        <v>1147.45</v>
      </c>
      <c r="K259" s="9">
        <f t="shared" si="36"/>
        <v>68.846999999999994</v>
      </c>
      <c r="L259" s="11">
        <f t="shared" si="38"/>
        <v>1216.3</v>
      </c>
      <c r="M259" s="11">
        <v>605.85</v>
      </c>
      <c r="N259" s="11">
        <f t="shared" si="39"/>
        <v>541.6</v>
      </c>
      <c r="O259" s="12">
        <f t="shared" si="40"/>
        <v>0.47200313739160749</v>
      </c>
      <c r="P259" s="6" t="s">
        <v>21</v>
      </c>
      <c r="Q259" s="6" t="str">
        <f>VLOOKUP(C259,'[1]Customer List Query'!$A$2:$B$48,2,FALSE)</f>
        <v>Doug</v>
      </c>
      <c r="R259" s="13"/>
    </row>
    <row r="260" spans="1:18" x14ac:dyDescent="0.25">
      <c r="A260" s="6">
        <v>10660</v>
      </c>
      <c r="B260" s="7">
        <v>40265</v>
      </c>
      <c r="C260" t="s">
        <v>29</v>
      </c>
      <c r="D260" s="14" t="s">
        <v>107</v>
      </c>
      <c r="E260" s="8" t="s">
        <v>26</v>
      </c>
      <c r="F260" s="6" t="s">
        <v>99</v>
      </c>
      <c r="G260" s="6" t="s">
        <v>49</v>
      </c>
      <c r="H260" s="9">
        <v>53.67</v>
      </c>
      <c r="I260" s="10"/>
      <c r="J260" s="9">
        <f>H260</f>
        <v>53.67</v>
      </c>
      <c r="K260" s="9">
        <f t="shared" si="36"/>
        <v>3.2202000000000002</v>
      </c>
      <c r="L260" s="11">
        <f t="shared" si="38"/>
        <v>56.89</v>
      </c>
      <c r="M260" s="11">
        <v>17.71</v>
      </c>
      <c r="N260" s="11">
        <f t="shared" si="39"/>
        <v>35.96</v>
      </c>
      <c r="O260" s="12">
        <f t="shared" si="40"/>
        <v>0.67002049562138999</v>
      </c>
      <c r="P260" s="6" t="s">
        <v>21</v>
      </c>
      <c r="Q260" s="6" t="str">
        <f>VLOOKUP(C260,'[1]Customer List Query'!$A$2:$B$48,2,FALSE)</f>
        <v>Tammy</v>
      </c>
      <c r="R260" s="13"/>
    </row>
    <row r="261" spans="1:18" x14ac:dyDescent="0.25">
      <c r="A261" s="6">
        <v>10661</v>
      </c>
      <c r="B261" s="7">
        <v>40265</v>
      </c>
      <c r="C261" t="s">
        <v>82</v>
      </c>
      <c r="D261" s="14" t="s">
        <v>109</v>
      </c>
      <c r="E261" s="6" t="s">
        <v>18</v>
      </c>
      <c r="F261" s="8" t="s">
        <v>78</v>
      </c>
      <c r="G261" s="6" t="s">
        <v>20</v>
      </c>
      <c r="H261" s="9">
        <v>29.95</v>
      </c>
      <c r="I261" s="10">
        <v>9</v>
      </c>
      <c r="J261" s="9">
        <f t="shared" ref="J261:J282" si="41">ROUND(H261*I261,2)</f>
        <v>269.55</v>
      </c>
      <c r="K261" s="9">
        <f t="shared" si="36"/>
        <v>16.173000000000002</v>
      </c>
      <c r="L261" s="11">
        <f t="shared" si="38"/>
        <v>285.72000000000003</v>
      </c>
      <c r="M261" s="11">
        <v>33.24</v>
      </c>
      <c r="N261" s="11">
        <f t="shared" si="39"/>
        <v>236.31</v>
      </c>
      <c r="O261" s="12">
        <f t="shared" si="40"/>
        <v>0.87668336115748469</v>
      </c>
      <c r="P261" s="6" t="s">
        <v>21</v>
      </c>
      <c r="Q261" s="6" t="str">
        <f>VLOOKUP(C261,'[1]Customer List Query'!$A$2:$B$48,2,FALSE)</f>
        <v>Scott</v>
      </c>
      <c r="R261" s="13"/>
    </row>
    <row r="262" spans="1:18" x14ac:dyDescent="0.25">
      <c r="A262" s="6">
        <v>10662</v>
      </c>
      <c r="B262" s="7">
        <v>40265</v>
      </c>
      <c r="C262" s="14" t="s">
        <v>73</v>
      </c>
      <c r="D262" s="14" t="s">
        <v>104</v>
      </c>
      <c r="E262" s="6" t="s">
        <v>18</v>
      </c>
      <c r="F262" s="6" t="s">
        <v>33</v>
      </c>
      <c r="G262" s="6" t="s">
        <v>20</v>
      </c>
      <c r="H262" s="9">
        <v>4.3</v>
      </c>
      <c r="I262" s="10">
        <v>6</v>
      </c>
      <c r="J262" s="9">
        <f t="shared" si="41"/>
        <v>25.8</v>
      </c>
      <c r="K262" s="9">
        <f t="shared" si="36"/>
        <v>1.548</v>
      </c>
      <c r="L262" s="11">
        <f t="shared" si="38"/>
        <v>27.35</v>
      </c>
      <c r="M262" s="11">
        <v>9.68</v>
      </c>
      <c r="N262" s="11">
        <f t="shared" si="39"/>
        <v>16.12</v>
      </c>
      <c r="O262" s="12">
        <f t="shared" si="40"/>
        <v>0.62480620155038757</v>
      </c>
      <c r="P262" s="6" t="s">
        <v>21</v>
      </c>
      <c r="Q262" s="6" t="str">
        <f>VLOOKUP(C262,'[1]Customer List Query'!$A$2:$B$48,2,FALSE)</f>
        <v>Kelly</v>
      </c>
      <c r="R262" s="13"/>
    </row>
    <row r="263" spans="1:18" x14ac:dyDescent="0.25">
      <c r="A263" s="6">
        <v>10663</v>
      </c>
      <c r="B263" s="7">
        <v>40266</v>
      </c>
      <c r="C263" t="s">
        <v>50</v>
      </c>
      <c r="D263" s="14" t="s">
        <v>106</v>
      </c>
      <c r="E263" s="6" t="s">
        <v>18</v>
      </c>
      <c r="F263" s="6" t="s">
        <v>33</v>
      </c>
      <c r="G263" s="6" t="s">
        <v>20</v>
      </c>
      <c r="H263" s="9">
        <v>8</v>
      </c>
      <c r="I263" s="10">
        <v>10</v>
      </c>
      <c r="J263" s="9">
        <f t="shared" si="41"/>
        <v>80</v>
      </c>
      <c r="K263" s="9">
        <f t="shared" si="36"/>
        <v>4.8</v>
      </c>
      <c r="L263" s="11">
        <f t="shared" si="38"/>
        <v>84.8</v>
      </c>
      <c r="M263" s="11">
        <v>27.2</v>
      </c>
      <c r="N263" s="11">
        <f t="shared" si="39"/>
        <v>52.8</v>
      </c>
      <c r="O263" s="12">
        <f t="shared" si="40"/>
        <v>0.65999999999999992</v>
      </c>
      <c r="P263" s="6" t="s">
        <v>43</v>
      </c>
      <c r="Q263" s="6" t="str">
        <f>VLOOKUP(C263,'[1]Customer List Query'!$A$2:$B$48,2,FALSE)</f>
        <v>Scott</v>
      </c>
      <c r="R263" s="13"/>
    </row>
    <row r="264" spans="1:18" x14ac:dyDescent="0.25">
      <c r="A264" s="6">
        <v>10664</v>
      </c>
      <c r="B264" s="7">
        <v>40266</v>
      </c>
      <c r="C264" t="s">
        <v>45</v>
      </c>
      <c r="D264" s="14" t="s">
        <v>108</v>
      </c>
      <c r="E264" s="8" t="s">
        <v>26</v>
      </c>
      <c r="F264" s="8" t="s">
        <v>78</v>
      </c>
      <c r="G264" s="6" t="s">
        <v>20</v>
      </c>
      <c r="H264" s="9">
        <v>15.49</v>
      </c>
      <c r="I264" s="10">
        <v>4</v>
      </c>
      <c r="J264" s="9">
        <f t="shared" si="41"/>
        <v>61.96</v>
      </c>
      <c r="K264" s="9">
        <f t="shared" si="36"/>
        <v>3.7176</v>
      </c>
      <c r="L264" s="11">
        <f t="shared" si="38"/>
        <v>65.680000000000007</v>
      </c>
      <c r="M264" s="11">
        <v>45.85</v>
      </c>
      <c r="N264" s="11">
        <f t="shared" si="39"/>
        <v>16.11</v>
      </c>
      <c r="O264" s="12">
        <f t="shared" si="40"/>
        <v>0.26000645577792125</v>
      </c>
      <c r="P264" s="6" t="s">
        <v>43</v>
      </c>
      <c r="Q264" s="6" t="str">
        <f>VLOOKUP(C264,'[1]Customer List Query'!$A$2:$B$48,2,FALSE)</f>
        <v>Doug</v>
      </c>
      <c r="R264" s="13"/>
    </row>
    <row r="265" spans="1:18" x14ac:dyDescent="0.25">
      <c r="A265" s="6">
        <v>10665</v>
      </c>
      <c r="B265" s="7">
        <v>40266</v>
      </c>
      <c r="C265" t="s">
        <v>34</v>
      </c>
      <c r="D265" s="14" t="s">
        <v>104</v>
      </c>
      <c r="E265" s="8" t="s">
        <v>26</v>
      </c>
      <c r="F265" s="6" t="s">
        <v>41</v>
      </c>
      <c r="G265" s="8" t="s">
        <v>42</v>
      </c>
      <c r="H265" s="9">
        <v>229.49</v>
      </c>
      <c r="I265" s="10">
        <v>2</v>
      </c>
      <c r="J265" s="9">
        <f t="shared" si="41"/>
        <v>458.98</v>
      </c>
      <c r="K265" s="9">
        <f t="shared" si="36"/>
        <v>27.538799999999998</v>
      </c>
      <c r="L265" s="11">
        <f t="shared" si="38"/>
        <v>486.52</v>
      </c>
      <c r="M265" s="11">
        <v>282.27</v>
      </c>
      <c r="N265" s="11">
        <f t="shared" si="39"/>
        <v>176.71000000000004</v>
      </c>
      <c r="O265" s="12">
        <f t="shared" si="40"/>
        <v>0.38500588260926411</v>
      </c>
      <c r="P265" s="6" t="s">
        <v>21</v>
      </c>
      <c r="Q265" s="6" t="str">
        <f>VLOOKUP(C265,'[1]Customer List Query'!$A$2:$B$48,2,FALSE)</f>
        <v>Sabrina</v>
      </c>
      <c r="R265" s="13"/>
    </row>
    <row r="266" spans="1:18" x14ac:dyDescent="0.25">
      <c r="A266" s="6">
        <v>10666</v>
      </c>
      <c r="B266" s="7">
        <v>40266</v>
      </c>
      <c r="C266" t="s">
        <v>38</v>
      </c>
      <c r="D266" s="14" t="s">
        <v>108</v>
      </c>
      <c r="E266" s="6" t="s">
        <v>18</v>
      </c>
      <c r="F266" s="6" t="s">
        <v>30</v>
      </c>
      <c r="G266" s="6" t="s">
        <v>31</v>
      </c>
      <c r="H266" s="9">
        <v>69.95</v>
      </c>
      <c r="I266" s="10">
        <v>3</v>
      </c>
      <c r="J266" s="9">
        <f t="shared" si="41"/>
        <v>209.85</v>
      </c>
      <c r="K266" s="9">
        <f t="shared" si="36"/>
        <v>12.590999999999999</v>
      </c>
      <c r="L266" s="11">
        <f t="shared" si="38"/>
        <v>222.44</v>
      </c>
      <c r="M266" s="11">
        <v>232.93</v>
      </c>
      <c r="N266" s="11">
        <f t="shared" si="39"/>
        <v>-23.080000000000013</v>
      </c>
      <c r="O266" s="12">
        <f t="shared" si="40"/>
        <v>-0.10998332142006201</v>
      </c>
      <c r="P266" s="6" t="s">
        <v>21</v>
      </c>
      <c r="Q266" s="6" t="str">
        <f>VLOOKUP(C266,'[1]Customer List Query'!$A$2:$B$48,2,FALSE)</f>
        <v>Steve</v>
      </c>
      <c r="R266" s="13"/>
    </row>
    <row r="267" spans="1:18" x14ac:dyDescent="0.25">
      <c r="A267" s="6">
        <v>10667</v>
      </c>
      <c r="B267" s="7">
        <v>40266</v>
      </c>
      <c r="C267" s="6" t="s">
        <v>95</v>
      </c>
      <c r="D267" s="14" t="s">
        <v>104</v>
      </c>
      <c r="E267" s="8" t="s">
        <v>65</v>
      </c>
      <c r="F267" s="6" t="s">
        <v>37</v>
      </c>
      <c r="G267" s="6" t="s">
        <v>31</v>
      </c>
      <c r="H267" s="9">
        <v>5.99</v>
      </c>
      <c r="I267" s="10">
        <v>6</v>
      </c>
      <c r="J267" s="9">
        <f t="shared" si="41"/>
        <v>35.94</v>
      </c>
      <c r="K267" s="9">
        <f t="shared" si="36"/>
        <v>2.1563999999999997</v>
      </c>
      <c r="L267" s="11">
        <f t="shared" si="38"/>
        <v>38.1</v>
      </c>
      <c r="M267" s="11">
        <v>32.590000000000003</v>
      </c>
      <c r="N267" s="11">
        <f t="shared" si="39"/>
        <v>3.3499999999999943</v>
      </c>
      <c r="O267" s="12">
        <f t="shared" si="40"/>
        <v>9.32109070673343E-2</v>
      </c>
      <c r="P267" s="6" t="s">
        <v>43</v>
      </c>
      <c r="Q267" s="6" t="str">
        <f>VLOOKUP(C267,'[1]Customer List Query'!$A$2:$B$48,2,FALSE)</f>
        <v>Tammy</v>
      </c>
      <c r="R267" s="13"/>
    </row>
    <row r="268" spans="1:18" x14ac:dyDescent="0.25">
      <c r="A268" s="6">
        <v>10668</v>
      </c>
      <c r="B268" s="7">
        <v>40266</v>
      </c>
      <c r="C268" t="s">
        <v>29</v>
      </c>
      <c r="D268" s="14" t="s">
        <v>107</v>
      </c>
      <c r="E268" s="8" t="s">
        <v>26</v>
      </c>
      <c r="F268" s="6" t="s">
        <v>41</v>
      </c>
      <c r="G268" s="8" t="s">
        <v>42</v>
      </c>
      <c r="H268" s="9">
        <v>120</v>
      </c>
      <c r="I268" s="10">
        <v>4</v>
      </c>
      <c r="J268" s="9">
        <f t="shared" si="41"/>
        <v>480</v>
      </c>
      <c r="K268" s="9">
        <f t="shared" si="36"/>
        <v>28.799999999999997</v>
      </c>
      <c r="L268" s="11">
        <f t="shared" si="38"/>
        <v>508.8</v>
      </c>
      <c r="M268" s="11">
        <v>1500</v>
      </c>
      <c r="N268" s="11">
        <f t="shared" si="39"/>
        <v>-1020</v>
      </c>
      <c r="O268" s="12">
        <f t="shared" si="40"/>
        <v>-2.125</v>
      </c>
      <c r="P268" s="6" t="s">
        <v>24</v>
      </c>
      <c r="Q268" s="6" t="str">
        <f>VLOOKUP(C268,'[1]Customer List Query'!$A$2:$B$48,2,FALSE)</f>
        <v>Tammy</v>
      </c>
      <c r="R268" s="13"/>
    </row>
    <row r="269" spans="1:18" x14ac:dyDescent="0.25">
      <c r="A269" s="6">
        <v>10669</v>
      </c>
      <c r="B269" s="7">
        <v>40266</v>
      </c>
      <c r="C269" t="s">
        <v>80</v>
      </c>
      <c r="D269" s="14" t="s">
        <v>106</v>
      </c>
      <c r="E269" s="8" t="s">
        <v>26</v>
      </c>
      <c r="F269" s="6" t="s">
        <v>70</v>
      </c>
      <c r="G269" s="6" t="s">
        <v>31</v>
      </c>
      <c r="H269" s="9">
        <v>3.99</v>
      </c>
      <c r="I269" s="10">
        <v>9</v>
      </c>
      <c r="J269" s="9">
        <f t="shared" si="41"/>
        <v>35.909999999999997</v>
      </c>
      <c r="K269" s="9">
        <f t="shared" si="36"/>
        <v>2.1545999999999998</v>
      </c>
      <c r="L269" s="11">
        <f t="shared" si="38"/>
        <v>38.06</v>
      </c>
      <c r="M269" s="11">
        <v>16.04</v>
      </c>
      <c r="N269" s="11">
        <f t="shared" si="39"/>
        <v>19.869999999999997</v>
      </c>
      <c r="O269" s="12">
        <f t="shared" si="40"/>
        <v>0.55332776385407967</v>
      </c>
      <c r="P269" s="6" t="s">
        <v>43</v>
      </c>
      <c r="Q269" s="6" t="str">
        <f>VLOOKUP(C269,'[1]Customer List Query'!$A$2:$B$48,2,FALSE)</f>
        <v>Chris</v>
      </c>
      <c r="R269" s="13"/>
    </row>
    <row r="270" spans="1:18" x14ac:dyDescent="0.25">
      <c r="A270" s="6">
        <v>10670</v>
      </c>
      <c r="B270" s="7">
        <v>40266</v>
      </c>
      <c r="C270" s="6" t="s">
        <v>96</v>
      </c>
      <c r="D270" s="14" t="s">
        <v>104</v>
      </c>
      <c r="E270" s="8" t="s">
        <v>65</v>
      </c>
      <c r="F270" s="8" t="s">
        <v>68</v>
      </c>
      <c r="G270" s="6" t="s">
        <v>31</v>
      </c>
      <c r="H270" s="9">
        <v>107.91</v>
      </c>
      <c r="I270" s="10">
        <v>5</v>
      </c>
      <c r="J270" s="9">
        <f t="shared" si="41"/>
        <v>539.54999999999995</v>
      </c>
      <c r="K270" s="9">
        <f t="shared" si="36"/>
        <v>32.372999999999998</v>
      </c>
      <c r="L270" s="11">
        <f t="shared" si="38"/>
        <v>571.91999999999996</v>
      </c>
      <c r="M270" s="11">
        <v>302.14999999999998</v>
      </c>
      <c r="N270" s="11">
        <f t="shared" si="39"/>
        <v>237.39999999999998</v>
      </c>
      <c r="O270" s="12">
        <f t="shared" si="40"/>
        <v>0.43999629320730238</v>
      </c>
      <c r="P270" s="6" t="s">
        <v>21</v>
      </c>
      <c r="Q270" s="6" t="str">
        <f>VLOOKUP(C270,'[1]Customer List Query'!$A$2:$B$48,2,FALSE)</f>
        <v>Molly</v>
      </c>
      <c r="R270" s="13"/>
    </row>
    <row r="271" spans="1:18" x14ac:dyDescent="0.25">
      <c r="A271" s="6">
        <v>10671</v>
      </c>
      <c r="B271" s="7">
        <v>40267</v>
      </c>
      <c r="C271" s="14" t="s">
        <v>86</v>
      </c>
      <c r="D271" s="14" t="s">
        <v>108</v>
      </c>
      <c r="E271" s="8" t="s">
        <v>26</v>
      </c>
      <c r="F271" s="8" t="s">
        <v>39</v>
      </c>
      <c r="G271" s="6" t="s">
        <v>31</v>
      </c>
      <c r="H271" s="9">
        <v>222.88</v>
      </c>
      <c r="I271" s="10">
        <v>1</v>
      </c>
      <c r="J271" s="9">
        <f t="shared" si="41"/>
        <v>222.88</v>
      </c>
      <c r="K271" s="9">
        <f t="shared" ref="K271:K282" si="42">J271*0.06</f>
        <v>13.3728</v>
      </c>
      <c r="L271" s="11">
        <f t="shared" si="38"/>
        <v>236.25</v>
      </c>
      <c r="M271" s="11">
        <v>421.24</v>
      </c>
      <c r="N271" s="11">
        <f t="shared" si="39"/>
        <v>-198.36</v>
      </c>
      <c r="O271" s="12">
        <f t="shared" si="40"/>
        <v>-0.88998564249820544</v>
      </c>
      <c r="P271" s="6" t="s">
        <v>21</v>
      </c>
      <c r="Q271" s="6" t="str">
        <f>VLOOKUP(C271,'[1]Customer List Query'!$A$2:$B$48,2,FALSE)</f>
        <v>Kelly</v>
      </c>
      <c r="R271" s="13"/>
    </row>
    <row r="272" spans="1:18" x14ac:dyDescent="0.25">
      <c r="A272" s="6">
        <v>10672</v>
      </c>
      <c r="B272" s="7">
        <v>40267</v>
      </c>
      <c r="C272" t="s">
        <v>91</v>
      </c>
      <c r="D272" s="14" t="s">
        <v>106</v>
      </c>
      <c r="E272" s="6" t="s">
        <v>18</v>
      </c>
      <c r="F272" s="6" t="s">
        <v>88</v>
      </c>
      <c r="G272" s="8" t="s">
        <v>42</v>
      </c>
      <c r="H272" s="9">
        <v>129.99</v>
      </c>
      <c r="I272" s="10">
        <v>3</v>
      </c>
      <c r="J272" s="9">
        <f t="shared" si="41"/>
        <v>389.97</v>
      </c>
      <c r="K272" s="9">
        <f t="shared" si="42"/>
        <v>23.398199999999999</v>
      </c>
      <c r="L272" s="11">
        <f t="shared" si="38"/>
        <v>413.37</v>
      </c>
      <c r="M272" s="11">
        <v>75.39</v>
      </c>
      <c r="N272" s="11">
        <f t="shared" si="39"/>
        <v>314.58000000000004</v>
      </c>
      <c r="O272" s="12">
        <f t="shared" si="40"/>
        <v>0.80667743672590209</v>
      </c>
      <c r="P272" s="6" t="s">
        <v>21</v>
      </c>
      <c r="Q272" s="6" t="str">
        <f>VLOOKUP(C272,'[1]Customer List Query'!$A$2:$B$48,2,FALSE)</f>
        <v>Doug</v>
      </c>
      <c r="R272" s="13"/>
    </row>
    <row r="273" spans="1:18" x14ac:dyDescent="0.25">
      <c r="A273" s="6">
        <v>10673</v>
      </c>
      <c r="B273" s="7">
        <v>40267</v>
      </c>
      <c r="C273" t="s">
        <v>36</v>
      </c>
      <c r="D273" s="14" t="s">
        <v>107</v>
      </c>
      <c r="E273" s="6" t="s">
        <v>18</v>
      </c>
      <c r="F273" s="8" t="s">
        <v>46</v>
      </c>
      <c r="G273" s="6" t="s">
        <v>31</v>
      </c>
      <c r="H273" s="9">
        <v>19.95</v>
      </c>
      <c r="I273" s="10">
        <v>9</v>
      </c>
      <c r="J273" s="9">
        <f t="shared" si="41"/>
        <v>179.55</v>
      </c>
      <c r="K273" s="9">
        <f t="shared" si="42"/>
        <v>10.773</v>
      </c>
      <c r="L273" s="11">
        <f t="shared" si="38"/>
        <v>190.32</v>
      </c>
      <c r="M273" s="11">
        <v>37.909999999999997</v>
      </c>
      <c r="N273" s="11">
        <f t="shared" si="39"/>
        <v>141.64000000000001</v>
      </c>
      <c r="O273" s="12">
        <f t="shared" si="40"/>
        <v>0.78886104149262049</v>
      </c>
      <c r="P273" s="6" t="s">
        <v>21</v>
      </c>
      <c r="Q273" s="6" t="str">
        <f>VLOOKUP(C273,'[1]Customer List Query'!$A$2:$B$48,2,FALSE)</f>
        <v>Kelly</v>
      </c>
      <c r="R273" s="13"/>
    </row>
    <row r="274" spans="1:18" x14ac:dyDescent="0.25">
      <c r="A274" s="6">
        <v>10674</v>
      </c>
      <c r="B274" s="7">
        <v>40267</v>
      </c>
      <c r="C274" t="s">
        <v>62</v>
      </c>
      <c r="D274" s="14" t="s">
        <v>109</v>
      </c>
      <c r="E274" s="6" t="s">
        <v>18</v>
      </c>
      <c r="F274" s="8" t="s">
        <v>19</v>
      </c>
      <c r="G274" s="6" t="s">
        <v>20</v>
      </c>
      <c r="H274" s="9">
        <v>29.99</v>
      </c>
      <c r="I274" s="10">
        <v>2</v>
      </c>
      <c r="J274" s="9">
        <f t="shared" si="41"/>
        <v>59.98</v>
      </c>
      <c r="K274" s="9">
        <f t="shared" si="42"/>
        <v>3.5987999999999998</v>
      </c>
      <c r="L274" s="11">
        <f t="shared" si="38"/>
        <v>63.58</v>
      </c>
      <c r="M274" s="11">
        <v>62.98</v>
      </c>
      <c r="N274" s="11">
        <f t="shared" si="39"/>
        <v>-3</v>
      </c>
      <c r="O274" s="12">
        <f t="shared" si="40"/>
        <v>-5.0016672224074694E-2</v>
      </c>
      <c r="P274" s="6" t="s">
        <v>21</v>
      </c>
      <c r="Q274" s="6" t="str">
        <f>VLOOKUP(C274,'[1]Customer List Query'!$A$2:$B$48,2,FALSE)</f>
        <v>Bobby</v>
      </c>
      <c r="R274" s="13"/>
    </row>
    <row r="275" spans="1:18" x14ac:dyDescent="0.25">
      <c r="A275" s="6">
        <v>10675</v>
      </c>
      <c r="B275" s="7">
        <v>40271</v>
      </c>
      <c r="C275" t="s">
        <v>40</v>
      </c>
      <c r="D275" s="14" t="s">
        <v>108</v>
      </c>
      <c r="E275" s="6" t="s">
        <v>18</v>
      </c>
      <c r="F275" s="8" t="s">
        <v>19</v>
      </c>
      <c r="G275" s="6" t="s">
        <v>20</v>
      </c>
      <c r="H275" s="9">
        <v>43.76</v>
      </c>
      <c r="I275" s="10">
        <v>1</v>
      </c>
      <c r="J275" s="9">
        <f t="shared" si="41"/>
        <v>43.76</v>
      </c>
      <c r="K275" s="9">
        <f t="shared" si="42"/>
        <v>2.6255999999999999</v>
      </c>
      <c r="L275" s="11">
        <f t="shared" si="38"/>
        <v>46.39</v>
      </c>
      <c r="M275" s="11">
        <v>147.03</v>
      </c>
      <c r="N275" s="11">
        <f t="shared" si="39"/>
        <v>-103.27000000000001</v>
      </c>
      <c r="O275" s="12">
        <f t="shared" si="40"/>
        <v>-2.35991773308958</v>
      </c>
      <c r="P275" s="6" t="s">
        <v>21</v>
      </c>
      <c r="Q275" s="6" t="str">
        <f>VLOOKUP(C275,'[1]Customer List Query'!$A$2:$B$48,2,FALSE)</f>
        <v>Sandra</v>
      </c>
      <c r="R275" s="13"/>
    </row>
    <row r="276" spans="1:18" x14ac:dyDescent="0.25">
      <c r="A276" s="6">
        <v>10676</v>
      </c>
      <c r="B276" s="7">
        <v>40271</v>
      </c>
      <c r="C276" s="6" t="s">
        <v>96</v>
      </c>
      <c r="D276" s="14" t="s">
        <v>104</v>
      </c>
      <c r="E276" s="8" t="s">
        <v>65</v>
      </c>
      <c r="F276" s="6" t="s">
        <v>70</v>
      </c>
      <c r="G276" s="6" t="s">
        <v>31</v>
      </c>
      <c r="H276" s="9">
        <v>12</v>
      </c>
      <c r="I276" s="10">
        <v>8</v>
      </c>
      <c r="J276" s="9">
        <f t="shared" si="41"/>
        <v>96</v>
      </c>
      <c r="K276" s="9">
        <f t="shared" si="42"/>
        <v>5.76</v>
      </c>
      <c r="L276" s="11">
        <f t="shared" si="38"/>
        <v>101.76</v>
      </c>
      <c r="M276" s="11">
        <v>24</v>
      </c>
      <c r="N276" s="11">
        <f t="shared" si="39"/>
        <v>72</v>
      </c>
      <c r="O276" s="12">
        <f t="shared" si="40"/>
        <v>0.75</v>
      </c>
      <c r="P276" s="6" t="s">
        <v>21</v>
      </c>
      <c r="Q276" s="6" t="str">
        <f>VLOOKUP(C276,'[1]Customer List Query'!$A$2:$B$48,2,FALSE)</f>
        <v>Molly</v>
      </c>
      <c r="R276" s="13"/>
    </row>
    <row r="277" spans="1:18" x14ac:dyDescent="0.25">
      <c r="A277" s="6">
        <v>10677</v>
      </c>
      <c r="B277" s="7">
        <v>40271</v>
      </c>
      <c r="C277" s="14" t="s">
        <v>74</v>
      </c>
      <c r="D277" s="14" t="s">
        <v>106</v>
      </c>
      <c r="E277" s="6" t="s">
        <v>18</v>
      </c>
      <c r="F277" s="6" t="s">
        <v>88</v>
      </c>
      <c r="G277" s="8" t="s">
        <v>42</v>
      </c>
      <c r="H277" s="9">
        <v>129.99</v>
      </c>
      <c r="I277" s="10">
        <v>6</v>
      </c>
      <c r="J277" s="9">
        <f t="shared" si="41"/>
        <v>779.94</v>
      </c>
      <c r="K277" s="9">
        <f t="shared" si="42"/>
        <v>46.796399999999998</v>
      </c>
      <c r="L277" s="11">
        <f t="shared" si="38"/>
        <v>826.74</v>
      </c>
      <c r="M277" s="11">
        <v>292.48</v>
      </c>
      <c r="N277" s="11">
        <f t="shared" si="39"/>
        <v>487.46000000000004</v>
      </c>
      <c r="O277" s="12">
        <f t="shared" si="40"/>
        <v>0.62499679462522761</v>
      </c>
      <c r="P277" s="6" t="s">
        <v>21</v>
      </c>
      <c r="Q277" s="6" t="str">
        <f>VLOOKUP(C277,'[1]Customer List Query'!$A$2:$B$48,2,FALSE)</f>
        <v>Steve</v>
      </c>
      <c r="R277" s="13"/>
    </row>
    <row r="278" spans="1:18" x14ac:dyDescent="0.25">
      <c r="A278" s="6">
        <v>10678</v>
      </c>
      <c r="B278" s="7">
        <v>40272</v>
      </c>
      <c r="C278" t="s">
        <v>79</v>
      </c>
      <c r="D278" s="14" t="s">
        <v>106</v>
      </c>
      <c r="E278" s="6" t="s">
        <v>18</v>
      </c>
      <c r="F278" s="6" t="s">
        <v>100</v>
      </c>
      <c r="G278" s="6" t="s">
        <v>28</v>
      </c>
      <c r="H278" s="9">
        <v>295.95</v>
      </c>
      <c r="I278" s="10">
        <v>10</v>
      </c>
      <c r="J278" s="9">
        <f t="shared" si="41"/>
        <v>2959.5</v>
      </c>
      <c r="K278" s="9">
        <f t="shared" si="42"/>
        <v>177.57</v>
      </c>
      <c r="L278" s="11">
        <f t="shared" si="38"/>
        <v>3137.07</v>
      </c>
      <c r="M278" s="11">
        <v>461.68</v>
      </c>
      <c r="N278" s="11">
        <f t="shared" si="39"/>
        <v>2497.8200000000002</v>
      </c>
      <c r="O278" s="12">
        <f t="shared" si="40"/>
        <v>0.8440006757898294</v>
      </c>
      <c r="P278" s="6" t="s">
        <v>21</v>
      </c>
      <c r="Q278" s="6" t="str">
        <f>VLOOKUP(C278,'[1]Customer List Query'!$A$2:$B$48,2,FALSE)</f>
        <v>Doug</v>
      </c>
      <c r="R278" s="13"/>
    </row>
    <row r="279" spans="1:18" x14ac:dyDescent="0.25">
      <c r="A279" s="6">
        <v>10679</v>
      </c>
      <c r="B279" s="7">
        <v>40272</v>
      </c>
      <c r="C279" s="14" t="s">
        <v>77</v>
      </c>
      <c r="D279" s="14" t="s">
        <v>106</v>
      </c>
      <c r="E279" s="8" t="s">
        <v>26</v>
      </c>
      <c r="F279" s="8" t="s">
        <v>39</v>
      </c>
      <c r="G279" s="6" t="s">
        <v>31</v>
      </c>
      <c r="H279" s="9">
        <v>165.74</v>
      </c>
      <c r="I279" s="10">
        <v>9</v>
      </c>
      <c r="J279" s="9">
        <f t="shared" si="41"/>
        <v>1491.66</v>
      </c>
      <c r="K279" s="9">
        <f t="shared" si="42"/>
        <v>89.499600000000001</v>
      </c>
      <c r="L279" s="11">
        <f t="shared" si="38"/>
        <v>1581.16</v>
      </c>
      <c r="M279" s="11">
        <v>430.92</v>
      </c>
      <c r="N279" s="11">
        <f t="shared" si="39"/>
        <v>1060.74</v>
      </c>
      <c r="O279" s="12">
        <f t="shared" si="40"/>
        <v>0.71111379268734154</v>
      </c>
      <c r="P279" s="6" t="s">
        <v>21</v>
      </c>
      <c r="Q279" s="6" t="str">
        <f>VLOOKUP(C279,'[1]Customer List Query'!$A$2:$B$48,2,FALSE)</f>
        <v>Bobby</v>
      </c>
      <c r="R279" s="13"/>
    </row>
    <row r="280" spans="1:18" x14ac:dyDescent="0.25">
      <c r="A280" s="6">
        <v>10680</v>
      </c>
      <c r="B280" s="7">
        <v>40272</v>
      </c>
      <c r="C280" t="s">
        <v>79</v>
      </c>
      <c r="D280" s="14" t="s">
        <v>106</v>
      </c>
      <c r="E280" s="6" t="s">
        <v>18</v>
      </c>
      <c r="F280" s="8" t="s">
        <v>39</v>
      </c>
      <c r="G280" s="6" t="s">
        <v>31</v>
      </c>
      <c r="H280" s="9">
        <v>180.88</v>
      </c>
      <c r="I280" s="10">
        <v>2</v>
      </c>
      <c r="J280" s="9">
        <f t="shared" si="41"/>
        <v>361.76</v>
      </c>
      <c r="K280" s="9">
        <f t="shared" si="42"/>
        <v>21.705599999999997</v>
      </c>
      <c r="L280" s="11">
        <f t="shared" si="38"/>
        <v>383.47</v>
      </c>
      <c r="M280" s="11">
        <v>602.33000000000004</v>
      </c>
      <c r="N280" s="11">
        <f t="shared" si="39"/>
        <v>-240.57000000000005</v>
      </c>
      <c r="O280" s="12">
        <f t="shared" si="40"/>
        <v>-0.66499889429456005</v>
      </c>
      <c r="P280" s="6" t="s">
        <v>21</v>
      </c>
      <c r="Q280" s="6" t="str">
        <f>VLOOKUP(C280,'[1]Customer List Query'!$A$2:$B$48,2,FALSE)</f>
        <v>Doug</v>
      </c>
      <c r="R280" s="13"/>
    </row>
    <row r="281" spans="1:18" x14ac:dyDescent="0.25">
      <c r="A281" s="6">
        <v>10681</v>
      </c>
      <c r="B281" s="7">
        <v>40272</v>
      </c>
      <c r="C281" s="14" t="s">
        <v>77</v>
      </c>
      <c r="D281" s="14" t="s">
        <v>106</v>
      </c>
      <c r="E281" s="8" t="s">
        <v>26</v>
      </c>
      <c r="F281" s="6" t="s">
        <v>88</v>
      </c>
      <c r="G281" s="8" t="s">
        <v>42</v>
      </c>
      <c r="H281" s="9">
        <v>39.950000000000003</v>
      </c>
      <c r="I281" s="10">
        <v>2</v>
      </c>
      <c r="J281" s="9">
        <f t="shared" si="41"/>
        <v>79.900000000000006</v>
      </c>
      <c r="K281" s="9">
        <f t="shared" si="42"/>
        <v>4.7940000000000005</v>
      </c>
      <c r="L281" s="11">
        <f t="shared" si="38"/>
        <v>84.69</v>
      </c>
      <c r="M281" s="11">
        <v>29.16</v>
      </c>
      <c r="N281" s="11">
        <f t="shared" si="39"/>
        <v>50.740000000000009</v>
      </c>
      <c r="O281" s="12">
        <f t="shared" si="40"/>
        <v>0.63504380475594502</v>
      </c>
      <c r="P281" s="6" t="s">
        <v>43</v>
      </c>
      <c r="Q281" s="6" t="str">
        <f>VLOOKUP(C281,'[1]Customer List Query'!$A$2:$B$48,2,FALSE)</f>
        <v>Bobby</v>
      </c>
      <c r="R281" s="13"/>
    </row>
    <row r="282" spans="1:18" x14ac:dyDescent="0.25">
      <c r="A282" s="6">
        <v>10682</v>
      </c>
      <c r="B282" s="7">
        <v>40272</v>
      </c>
      <c r="C282" t="s">
        <v>17</v>
      </c>
      <c r="D282" s="14" t="s">
        <v>104</v>
      </c>
      <c r="E282" s="6" t="s">
        <v>18</v>
      </c>
      <c r="F282" s="6" t="s">
        <v>100</v>
      </c>
      <c r="G282" s="6" t="s">
        <v>28</v>
      </c>
      <c r="H282" s="9">
        <v>89.95</v>
      </c>
      <c r="I282" s="10">
        <v>1</v>
      </c>
      <c r="J282" s="9">
        <f t="shared" si="41"/>
        <v>89.95</v>
      </c>
      <c r="K282" s="9">
        <f t="shared" si="42"/>
        <v>5.3970000000000002</v>
      </c>
      <c r="L282" s="11">
        <f t="shared" si="38"/>
        <v>95.35</v>
      </c>
      <c r="M282" s="11">
        <v>104.34</v>
      </c>
      <c r="N282" s="11">
        <f t="shared" si="39"/>
        <v>-14.39</v>
      </c>
      <c r="O282" s="12">
        <f t="shared" si="40"/>
        <v>-0.15997776542523626</v>
      </c>
      <c r="P282" s="6" t="s">
        <v>21</v>
      </c>
      <c r="Q282" s="6" t="str">
        <f>VLOOKUP(C282,'[1]Customer List Query'!$A$2:$B$48,2,FALSE)</f>
        <v>Doug</v>
      </c>
      <c r="R282" s="13"/>
    </row>
    <row r="283" spans="1:18" x14ac:dyDescent="0.25">
      <c r="A283" s="6">
        <v>10683</v>
      </c>
      <c r="B283" s="7">
        <v>40272</v>
      </c>
      <c r="C283" t="s">
        <v>82</v>
      </c>
      <c r="D283" s="14" t="s">
        <v>109</v>
      </c>
      <c r="E283" s="6" t="s">
        <v>18</v>
      </c>
      <c r="F283" s="6" t="s">
        <v>48</v>
      </c>
      <c r="G283" s="6" t="s">
        <v>49</v>
      </c>
      <c r="H283" s="9">
        <v>134</v>
      </c>
      <c r="I283" s="10"/>
      <c r="J283" s="9">
        <f>H283</f>
        <v>134</v>
      </c>
      <c r="K283" s="9">
        <v>0</v>
      </c>
      <c r="L283" s="11">
        <f t="shared" si="38"/>
        <v>134</v>
      </c>
      <c r="M283" s="11">
        <v>542.70000000000005</v>
      </c>
      <c r="N283" s="11">
        <f t="shared" si="39"/>
        <v>-408.70000000000005</v>
      </c>
      <c r="O283" s="12">
        <f t="shared" si="40"/>
        <v>-3.0500000000000003</v>
      </c>
      <c r="P283" s="6" t="s">
        <v>21</v>
      </c>
      <c r="Q283" s="6" t="str">
        <f>VLOOKUP(C283,'[1]Customer List Query'!$A$2:$B$48,2,FALSE)</f>
        <v>Scott</v>
      </c>
      <c r="R283" s="13"/>
    </row>
    <row r="284" spans="1:18" x14ac:dyDescent="0.25">
      <c r="A284" s="6">
        <v>10684</v>
      </c>
      <c r="B284" s="7">
        <v>40273</v>
      </c>
      <c r="C284" t="s">
        <v>40</v>
      </c>
      <c r="D284" s="14" t="s">
        <v>108</v>
      </c>
      <c r="E284" s="6" t="s">
        <v>18</v>
      </c>
      <c r="F284" s="6" t="s">
        <v>51</v>
      </c>
      <c r="G284" s="6" t="s">
        <v>31</v>
      </c>
      <c r="H284" s="9">
        <v>499.5</v>
      </c>
      <c r="I284" s="10">
        <v>9</v>
      </c>
      <c r="J284" s="9">
        <f>ROUND(H284*I284,2)</f>
        <v>4495.5</v>
      </c>
      <c r="K284" s="9">
        <f>J284*0.06</f>
        <v>269.73</v>
      </c>
      <c r="L284" s="11">
        <f t="shared" si="38"/>
        <v>4765.2299999999996</v>
      </c>
      <c r="M284" s="11">
        <v>1083.92</v>
      </c>
      <c r="N284" s="11">
        <f t="shared" si="39"/>
        <v>3411.58</v>
      </c>
      <c r="O284" s="12">
        <f t="shared" si="40"/>
        <v>0.7588877766655544</v>
      </c>
      <c r="P284" s="6" t="s">
        <v>21</v>
      </c>
      <c r="Q284" s="6" t="str">
        <f>VLOOKUP(C284,'[1]Customer List Query'!$A$2:$B$48,2,FALSE)</f>
        <v>Sandra</v>
      </c>
      <c r="R284" s="13"/>
    </row>
    <row r="285" spans="1:18" x14ac:dyDescent="0.25">
      <c r="A285" s="6">
        <v>10685</v>
      </c>
      <c r="B285" s="7">
        <v>40273</v>
      </c>
      <c r="C285" s="14" t="s">
        <v>63</v>
      </c>
      <c r="D285" s="14" t="s">
        <v>104</v>
      </c>
      <c r="E285" s="6" t="s">
        <v>18</v>
      </c>
      <c r="F285" s="6" t="s">
        <v>97</v>
      </c>
      <c r="G285" s="6" t="s">
        <v>20</v>
      </c>
      <c r="H285" s="9">
        <v>36.5</v>
      </c>
      <c r="I285" s="10">
        <v>8</v>
      </c>
      <c r="J285" s="9">
        <f>ROUND(H285*I285,2)</f>
        <v>292</v>
      </c>
      <c r="K285" s="9">
        <f>J285*0.06</f>
        <v>17.52</v>
      </c>
      <c r="L285" s="11">
        <f t="shared" si="38"/>
        <v>309.52</v>
      </c>
      <c r="M285" s="11">
        <v>89.43</v>
      </c>
      <c r="N285" s="11">
        <f t="shared" si="39"/>
        <v>202.57</v>
      </c>
      <c r="O285" s="12">
        <f t="shared" si="40"/>
        <v>0.69373287671232875</v>
      </c>
      <c r="P285" s="6" t="s">
        <v>21</v>
      </c>
      <c r="Q285" s="6" t="str">
        <f>VLOOKUP(C285,'[1]Customer List Query'!$A$2:$B$48,2,FALSE)</f>
        <v>Doug</v>
      </c>
      <c r="R285" s="13"/>
    </row>
    <row r="286" spans="1:18" x14ac:dyDescent="0.25">
      <c r="A286" s="6">
        <v>10686</v>
      </c>
      <c r="B286" s="7">
        <v>40273</v>
      </c>
      <c r="C286" s="14" t="s">
        <v>56</v>
      </c>
      <c r="D286" s="14" t="s">
        <v>104</v>
      </c>
      <c r="E286" s="8" t="s">
        <v>26</v>
      </c>
      <c r="F286" s="6" t="s">
        <v>101</v>
      </c>
      <c r="G286" s="6" t="s">
        <v>28</v>
      </c>
      <c r="H286" s="9">
        <v>189.99</v>
      </c>
      <c r="I286" s="10">
        <v>7</v>
      </c>
      <c r="J286" s="9">
        <f>ROUND(H286*I286,2)</f>
        <v>1329.93</v>
      </c>
      <c r="K286" s="9">
        <f>J286*0.06</f>
        <v>79.7958</v>
      </c>
      <c r="L286" s="11">
        <f t="shared" si="38"/>
        <v>1409.73</v>
      </c>
      <c r="M286" s="11">
        <v>370.48</v>
      </c>
      <c r="N286" s="11">
        <f t="shared" si="39"/>
        <v>959.45</v>
      </c>
      <c r="O286" s="12">
        <f t="shared" si="40"/>
        <v>0.7214289473882084</v>
      </c>
      <c r="P286" s="6" t="s">
        <v>21</v>
      </c>
      <c r="Q286" s="6" t="str">
        <f>VLOOKUP(C286,'[1]Customer List Query'!$A$2:$B$48,2,FALSE)</f>
        <v>Sabrina</v>
      </c>
      <c r="R286" s="13"/>
    </row>
    <row r="287" spans="1:18" x14ac:dyDescent="0.25">
      <c r="A287" s="6">
        <v>10687</v>
      </c>
      <c r="B287" s="7">
        <v>40273</v>
      </c>
      <c r="C287" s="14" t="s">
        <v>25</v>
      </c>
      <c r="D287" s="14" t="s">
        <v>106</v>
      </c>
      <c r="E287" s="8" t="s">
        <v>26</v>
      </c>
      <c r="F287" s="6" t="s">
        <v>92</v>
      </c>
      <c r="G287" s="6" t="s">
        <v>49</v>
      </c>
      <c r="H287" s="9">
        <v>60</v>
      </c>
      <c r="I287" s="10"/>
      <c r="J287" s="9">
        <f>H287</f>
        <v>60</v>
      </c>
      <c r="K287" s="9">
        <v>0</v>
      </c>
      <c r="L287" s="11">
        <f t="shared" si="38"/>
        <v>60</v>
      </c>
      <c r="M287" s="11">
        <v>168</v>
      </c>
      <c r="N287" s="11">
        <f t="shared" si="39"/>
        <v>-108</v>
      </c>
      <c r="O287" s="12">
        <f t="shared" si="40"/>
        <v>-1.8</v>
      </c>
      <c r="P287" s="6" t="s">
        <v>21</v>
      </c>
      <c r="Q287" s="6" t="str">
        <f>VLOOKUP(C287,'[1]Customer List Query'!$A$2:$B$48,2,FALSE)</f>
        <v>Scott</v>
      </c>
      <c r="R287" s="13"/>
    </row>
    <row r="288" spans="1:18" x14ac:dyDescent="0.25">
      <c r="A288" s="6">
        <v>10688</v>
      </c>
      <c r="B288" s="7">
        <v>40273</v>
      </c>
      <c r="C288" t="s">
        <v>79</v>
      </c>
      <c r="D288" s="14" t="s">
        <v>106</v>
      </c>
      <c r="E288" s="6" t="s">
        <v>18</v>
      </c>
      <c r="F288" s="6" t="s">
        <v>76</v>
      </c>
      <c r="G288" s="6" t="s">
        <v>49</v>
      </c>
      <c r="H288" s="9">
        <v>50</v>
      </c>
      <c r="I288" s="10"/>
      <c r="J288" s="9">
        <f>H288</f>
        <v>50</v>
      </c>
      <c r="K288" s="9">
        <v>0</v>
      </c>
      <c r="L288" s="11">
        <f t="shared" si="38"/>
        <v>50</v>
      </c>
      <c r="M288" s="11">
        <v>38</v>
      </c>
      <c r="N288" s="11">
        <f t="shared" si="39"/>
        <v>12</v>
      </c>
      <c r="O288" s="12">
        <f t="shared" si="40"/>
        <v>0.24</v>
      </c>
      <c r="P288" s="6" t="s">
        <v>21</v>
      </c>
      <c r="Q288" s="6" t="str">
        <f>VLOOKUP(C288,'[1]Customer List Query'!$A$2:$B$48,2,FALSE)</f>
        <v>Doug</v>
      </c>
      <c r="R288" s="13"/>
    </row>
    <row r="289" spans="1:18" x14ac:dyDescent="0.25">
      <c r="A289" s="6">
        <v>10689</v>
      </c>
      <c r="B289" s="7">
        <v>40273</v>
      </c>
      <c r="C289" s="14" t="s">
        <v>25</v>
      </c>
      <c r="D289" s="14" t="s">
        <v>106</v>
      </c>
      <c r="E289" s="8" t="s">
        <v>26</v>
      </c>
      <c r="F289" s="8" t="s">
        <v>39</v>
      </c>
      <c r="G289" s="6" t="s">
        <v>31</v>
      </c>
      <c r="H289" s="9">
        <v>195.05</v>
      </c>
      <c r="I289" s="10">
        <v>7</v>
      </c>
      <c r="J289" s="9">
        <f>ROUND(H289*I289,2)</f>
        <v>1365.35</v>
      </c>
      <c r="K289" s="9">
        <f>J289*0.06</f>
        <v>81.920999999999992</v>
      </c>
      <c r="L289" s="11">
        <f t="shared" si="38"/>
        <v>1447.27</v>
      </c>
      <c r="M289" s="11">
        <v>390.1</v>
      </c>
      <c r="N289" s="11">
        <f t="shared" si="39"/>
        <v>975.24999999999989</v>
      </c>
      <c r="O289" s="12">
        <f t="shared" si="40"/>
        <v>0.7142857142857143</v>
      </c>
      <c r="P289" s="6" t="s">
        <v>21</v>
      </c>
      <c r="Q289" s="6" t="str">
        <f>VLOOKUP(C289,'[1]Customer List Query'!$A$2:$B$48,2,FALSE)</f>
        <v>Scott</v>
      </c>
      <c r="R289" s="13"/>
    </row>
    <row r="290" spans="1:18" x14ac:dyDescent="0.25">
      <c r="A290" s="6">
        <v>10690</v>
      </c>
      <c r="B290" s="7">
        <v>40273</v>
      </c>
      <c r="C290" t="s">
        <v>62</v>
      </c>
      <c r="D290" s="14" t="s">
        <v>109</v>
      </c>
      <c r="E290" s="6" t="s">
        <v>18</v>
      </c>
      <c r="F290" s="6" t="s">
        <v>33</v>
      </c>
      <c r="G290" s="6" t="s">
        <v>20</v>
      </c>
      <c r="H290" s="9">
        <v>24.95</v>
      </c>
      <c r="I290" s="10">
        <v>7</v>
      </c>
      <c r="J290" s="9">
        <f>ROUND(H290*I290,2)</f>
        <v>174.65</v>
      </c>
      <c r="K290" s="9">
        <f>J290*0.06</f>
        <v>10.478999999999999</v>
      </c>
      <c r="L290" s="11">
        <f t="shared" si="38"/>
        <v>185.13</v>
      </c>
      <c r="M290" s="11">
        <v>80.84</v>
      </c>
      <c r="N290" s="11">
        <f t="shared" si="39"/>
        <v>93.81</v>
      </c>
      <c r="O290" s="12">
        <f t="shared" si="40"/>
        <v>0.53713140566847983</v>
      </c>
      <c r="P290" s="6" t="s">
        <v>21</v>
      </c>
      <c r="Q290" s="6" t="str">
        <f>VLOOKUP(C290,'[1]Customer List Query'!$A$2:$B$48,2,FALSE)</f>
        <v>Bobby</v>
      </c>
      <c r="R290" s="13"/>
    </row>
    <row r="291" spans="1:18" x14ac:dyDescent="0.25">
      <c r="A291" s="6">
        <v>10691</v>
      </c>
      <c r="B291" s="7">
        <v>40273</v>
      </c>
      <c r="C291" s="14" t="s">
        <v>84</v>
      </c>
      <c r="D291" s="14" t="s">
        <v>104</v>
      </c>
      <c r="E291" s="8" t="s">
        <v>65</v>
      </c>
      <c r="F291" s="6" t="s">
        <v>48</v>
      </c>
      <c r="G291" s="6" t="s">
        <v>49</v>
      </c>
      <c r="H291" s="9">
        <v>268</v>
      </c>
      <c r="I291" s="10"/>
      <c r="J291" s="9">
        <f>H291</f>
        <v>268</v>
      </c>
      <c r="K291" s="9">
        <v>0</v>
      </c>
      <c r="L291" s="11">
        <f t="shared" si="38"/>
        <v>268</v>
      </c>
      <c r="M291" s="11">
        <v>201</v>
      </c>
      <c r="N291" s="11">
        <f t="shared" si="39"/>
        <v>67</v>
      </c>
      <c r="O291" s="12">
        <f t="shared" si="40"/>
        <v>0.25</v>
      </c>
      <c r="P291" s="6" t="s">
        <v>21</v>
      </c>
      <c r="Q291" s="6" t="str">
        <f>VLOOKUP(C291,'[1]Customer List Query'!$A$2:$B$48,2,FALSE)</f>
        <v>Molly</v>
      </c>
      <c r="R291" s="13"/>
    </row>
    <row r="292" spans="1:18" x14ac:dyDescent="0.25">
      <c r="A292" s="6">
        <v>10692</v>
      </c>
      <c r="B292" s="7">
        <v>40274</v>
      </c>
      <c r="C292" t="s">
        <v>93</v>
      </c>
      <c r="D292" s="14" t="s">
        <v>109</v>
      </c>
      <c r="E292" s="6" t="s">
        <v>18</v>
      </c>
      <c r="F292" s="6" t="s">
        <v>51</v>
      </c>
      <c r="G292" s="6" t="s">
        <v>31</v>
      </c>
      <c r="H292" s="9">
        <v>629.5</v>
      </c>
      <c r="I292" s="10">
        <v>3</v>
      </c>
      <c r="J292" s="9">
        <f t="shared" ref="J292:J300" si="43">ROUND(H292*I292,2)</f>
        <v>1888.5</v>
      </c>
      <c r="K292" s="9">
        <f t="shared" ref="K292:K308" si="44">J292*0.06</f>
        <v>113.31</v>
      </c>
      <c r="L292" s="11">
        <f t="shared" si="38"/>
        <v>2001.81</v>
      </c>
      <c r="M292" s="11">
        <v>226.62</v>
      </c>
      <c r="N292" s="11">
        <f t="shared" si="39"/>
        <v>1661.88</v>
      </c>
      <c r="O292" s="12">
        <f t="shared" si="40"/>
        <v>0.88</v>
      </c>
      <c r="P292" s="6" t="s">
        <v>21</v>
      </c>
      <c r="Q292" s="6" t="str">
        <f>VLOOKUP(C292,'[1]Customer List Query'!$A$2:$B$48,2,FALSE)</f>
        <v>Chris</v>
      </c>
      <c r="R292" s="13"/>
    </row>
    <row r="293" spans="1:18" x14ac:dyDescent="0.25">
      <c r="A293" s="6">
        <v>10693</v>
      </c>
      <c r="B293" s="7">
        <v>40274</v>
      </c>
      <c r="C293" s="14" t="s">
        <v>75</v>
      </c>
      <c r="D293" s="14" t="s">
        <v>106</v>
      </c>
      <c r="E293" s="6" t="s">
        <v>18</v>
      </c>
      <c r="F293" s="6" t="s">
        <v>97</v>
      </c>
      <c r="G293" s="6" t="s">
        <v>20</v>
      </c>
      <c r="H293" s="9">
        <v>36.5</v>
      </c>
      <c r="I293" s="10">
        <v>3</v>
      </c>
      <c r="J293" s="9">
        <f t="shared" si="43"/>
        <v>109.5</v>
      </c>
      <c r="K293" s="9">
        <f t="shared" si="44"/>
        <v>6.5699999999999994</v>
      </c>
      <c r="L293" s="11">
        <f t="shared" si="38"/>
        <v>116.07</v>
      </c>
      <c r="M293" s="11">
        <v>76.650000000000006</v>
      </c>
      <c r="N293" s="11">
        <f t="shared" si="39"/>
        <v>32.849999999999994</v>
      </c>
      <c r="O293" s="12">
        <f t="shared" si="40"/>
        <v>0.29999999999999993</v>
      </c>
      <c r="P293" s="6" t="s">
        <v>21</v>
      </c>
      <c r="Q293" s="6" t="str">
        <f>VLOOKUP(C293,'[1]Customer List Query'!$A$2:$B$48,2,FALSE)</f>
        <v>Sandra</v>
      </c>
      <c r="R293" s="13"/>
    </row>
    <row r="294" spans="1:18" x14ac:dyDescent="0.25">
      <c r="A294" s="6">
        <v>10694</v>
      </c>
      <c r="B294" s="7">
        <v>40274</v>
      </c>
      <c r="C294" t="s">
        <v>80</v>
      </c>
      <c r="D294" s="14" t="s">
        <v>106</v>
      </c>
      <c r="E294" s="8" t="s">
        <v>26</v>
      </c>
      <c r="F294" s="6" t="s">
        <v>53</v>
      </c>
      <c r="G294" s="8" t="s">
        <v>42</v>
      </c>
      <c r="H294" s="9">
        <v>63</v>
      </c>
      <c r="I294" s="10">
        <v>3</v>
      </c>
      <c r="J294" s="9">
        <f t="shared" si="43"/>
        <v>189</v>
      </c>
      <c r="K294" s="9">
        <f t="shared" si="44"/>
        <v>11.34</v>
      </c>
      <c r="L294" s="11">
        <f t="shared" si="38"/>
        <v>200.34</v>
      </c>
      <c r="M294" s="11">
        <v>226.8</v>
      </c>
      <c r="N294" s="11">
        <f t="shared" si="39"/>
        <v>-37.800000000000011</v>
      </c>
      <c r="O294" s="12">
        <f t="shared" si="40"/>
        <v>-0.20000000000000007</v>
      </c>
      <c r="P294" s="6" t="s">
        <v>21</v>
      </c>
      <c r="Q294" s="6" t="str">
        <f>VLOOKUP(C294,'[1]Customer List Query'!$A$2:$B$48,2,FALSE)</f>
        <v>Chris</v>
      </c>
      <c r="R294" s="13"/>
    </row>
    <row r="295" spans="1:18" x14ac:dyDescent="0.25">
      <c r="A295" s="6">
        <v>10695</v>
      </c>
      <c r="B295" s="7">
        <v>40274</v>
      </c>
      <c r="C295" t="s">
        <v>34</v>
      </c>
      <c r="D295" s="14" t="s">
        <v>104</v>
      </c>
      <c r="E295" s="8" t="s">
        <v>26</v>
      </c>
      <c r="F295" s="6" t="s">
        <v>58</v>
      </c>
      <c r="G295" s="8" t="s">
        <v>42</v>
      </c>
      <c r="H295" s="9">
        <v>29.95</v>
      </c>
      <c r="I295" s="10">
        <v>4</v>
      </c>
      <c r="J295" s="9">
        <f t="shared" si="43"/>
        <v>119.8</v>
      </c>
      <c r="K295" s="9">
        <f t="shared" si="44"/>
        <v>7.1879999999999997</v>
      </c>
      <c r="L295" s="11">
        <f t="shared" si="38"/>
        <v>126.99</v>
      </c>
      <c r="M295" s="11">
        <v>74.28</v>
      </c>
      <c r="N295" s="11">
        <f t="shared" si="39"/>
        <v>45.519999999999996</v>
      </c>
      <c r="O295" s="12">
        <f t="shared" si="40"/>
        <v>0.37996661101836393</v>
      </c>
      <c r="P295" s="6" t="s">
        <v>21</v>
      </c>
      <c r="Q295" s="6" t="str">
        <f>VLOOKUP(C295,'[1]Customer List Query'!$A$2:$B$48,2,FALSE)</f>
        <v>Sabrina</v>
      </c>
      <c r="R295" s="13"/>
    </row>
    <row r="296" spans="1:18" x14ac:dyDescent="0.25">
      <c r="A296" s="6">
        <v>10696</v>
      </c>
      <c r="B296" s="7">
        <v>40278</v>
      </c>
      <c r="C296" s="14" t="s">
        <v>73</v>
      </c>
      <c r="D296" s="14" t="s">
        <v>104</v>
      </c>
      <c r="E296" s="6" t="s">
        <v>18</v>
      </c>
      <c r="F296" s="6" t="s">
        <v>88</v>
      </c>
      <c r="G296" s="8" t="s">
        <v>42</v>
      </c>
      <c r="H296" s="9">
        <v>39.950000000000003</v>
      </c>
      <c r="I296" s="10">
        <v>1</v>
      </c>
      <c r="J296" s="9">
        <f t="shared" si="43"/>
        <v>39.950000000000003</v>
      </c>
      <c r="K296" s="9">
        <f t="shared" si="44"/>
        <v>2.3970000000000002</v>
      </c>
      <c r="L296" s="11">
        <f t="shared" si="38"/>
        <v>42.35</v>
      </c>
      <c r="M296" s="11">
        <v>148.61000000000001</v>
      </c>
      <c r="N296" s="11">
        <f t="shared" si="39"/>
        <v>-108.66000000000001</v>
      </c>
      <c r="O296" s="12">
        <f t="shared" si="40"/>
        <v>-2.7198998748435543</v>
      </c>
      <c r="P296" s="6" t="s">
        <v>43</v>
      </c>
      <c r="Q296" s="6" t="str">
        <f>VLOOKUP(C296,'[1]Customer List Query'!$A$2:$B$48,2,FALSE)</f>
        <v>Kelly</v>
      </c>
      <c r="R296" s="13"/>
    </row>
    <row r="297" spans="1:18" x14ac:dyDescent="0.25">
      <c r="A297" s="6">
        <v>10697</v>
      </c>
      <c r="B297" s="7">
        <v>40278</v>
      </c>
      <c r="C297" s="14" t="s">
        <v>83</v>
      </c>
      <c r="D297" s="14" t="s">
        <v>109</v>
      </c>
      <c r="E297" s="6" t="s">
        <v>18</v>
      </c>
      <c r="F297" s="6" t="s">
        <v>33</v>
      </c>
      <c r="G297" s="6" t="s">
        <v>20</v>
      </c>
      <c r="H297" s="9">
        <v>8</v>
      </c>
      <c r="I297" s="10">
        <v>8</v>
      </c>
      <c r="J297" s="9">
        <f t="shared" si="43"/>
        <v>64</v>
      </c>
      <c r="K297" s="9">
        <f t="shared" si="44"/>
        <v>3.84</v>
      </c>
      <c r="L297" s="11">
        <f t="shared" si="38"/>
        <v>67.84</v>
      </c>
      <c r="M297" s="11">
        <v>31.2</v>
      </c>
      <c r="N297" s="11">
        <f t="shared" si="39"/>
        <v>32.799999999999997</v>
      </c>
      <c r="O297" s="12">
        <f t="shared" si="40"/>
        <v>0.51249999999999996</v>
      </c>
      <c r="P297" s="6" t="s">
        <v>43</v>
      </c>
      <c r="Q297" s="6" t="str">
        <f>VLOOKUP(C297,'[1]Customer List Query'!$A$2:$B$48,2,FALSE)</f>
        <v>Tammy</v>
      </c>
      <c r="R297" s="13"/>
    </row>
    <row r="298" spans="1:18" x14ac:dyDescent="0.25">
      <c r="A298" s="6">
        <v>10698</v>
      </c>
      <c r="B298" s="7">
        <v>40278</v>
      </c>
      <c r="C298" t="s">
        <v>22</v>
      </c>
      <c r="D298" s="14" t="s">
        <v>105</v>
      </c>
      <c r="E298" s="6" t="s">
        <v>18</v>
      </c>
      <c r="F298" s="6" t="s">
        <v>70</v>
      </c>
      <c r="G298" s="6" t="s">
        <v>31</v>
      </c>
      <c r="H298" s="9">
        <v>3.99</v>
      </c>
      <c r="I298" s="10">
        <v>1</v>
      </c>
      <c r="J298" s="9">
        <f t="shared" si="43"/>
        <v>3.99</v>
      </c>
      <c r="K298" s="9">
        <f t="shared" si="44"/>
        <v>0.2394</v>
      </c>
      <c r="L298" s="11">
        <f t="shared" si="38"/>
        <v>4.2300000000000004</v>
      </c>
      <c r="M298" s="11">
        <v>8.02</v>
      </c>
      <c r="N298" s="11">
        <f t="shared" si="39"/>
        <v>-4.0299999999999994</v>
      </c>
      <c r="O298" s="12">
        <f t="shared" si="40"/>
        <v>-1.0100250626566414</v>
      </c>
      <c r="P298" s="6" t="s">
        <v>43</v>
      </c>
      <c r="Q298" s="6" t="str">
        <f>VLOOKUP(C298,'[1]Customer List Query'!$A$2:$B$48,2,FALSE)</f>
        <v>Chris</v>
      </c>
      <c r="R298" s="13"/>
    </row>
    <row r="299" spans="1:18" x14ac:dyDescent="0.25">
      <c r="A299" s="6">
        <v>10699</v>
      </c>
      <c r="B299" s="7">
        <v>40279</v>
      </c>
      <c r="C299" t="s">
        <v>22</v>
      </c>
      <c r="D299" s="14" t="s">
        <v>105</v>
      </c>
      <c r="E299" s="6" t="s">
        <v>18</v>
      </c>
      <c r="F299" s="6" t="s">
        <v>37</v>
      </c>
      <c r="G299" s="6" t="s">
        <v>31</v>
      </c>
      <c r="H299" s="9">
        <v>12.99</v>
      </c>
      <c r="I299" s="10">
        <v>8</v>
      </c>
      <c r="J299" s="9">
        <f t="shared" si="43"/>
        <v>103.92</v>
      </c>
      <c r="K299" s="9">
        <f t="shared" si="44"/>
        <v>6.2351999999999999</v>
      </c>
      <c r="L299" s="11">
        <f t="shared" si="38"/>
        <v>110.16</v>
      </c>
      <c r="M299" s="11">
        <v>10.65</v>
      </c>
      <c r="N299" s="11">
        <f t="shared" si="39"/>
        <v>93.27</v>
      </c>
      <c r="O299" s="12">
        <f t="shared" si="40"/>
        <v>0.89751732101616621</v>
      </c>
      <c r="P299" s="6" t="s">
        <v>21</v>
      </c>
      <c r="Q299" s="6" t="str">
        <f>VLOOKUP(C299,'[1]Customer List Query'!$A$2:$B$48,2,FALSE)</f>
        <v>Chris</v>
      </c>
      <c r="R299" s="13"/>
    </row>
    <row r="300" spans="1:18" x14ac:dyDescent="0.25">
      <c r="A300" s="6">
        <v>10700</v>
      </c>
      <c r="B300" s="7">
        <v>40279</v>
      </c>
      <c r="C300" t="s">
        <v>54</v>
      </c>
      <c r="D300" s="14" t="s">
        <v>106</v>
      </c>
      <c r="E300" s="8" t="s">
        <v>26</v>
      </c>
      <c r="F300" s="8" t="s">
        <v>39</v>
      </c>
      <c r="G300" s="6" t="s">
        <v>31</v>
      </c>
      <c r="H300" s="9">
        <v>171.52</v>
      </c>
      <c r="I300" s="10">
        <v>7</v>
      </c>
      <c r="J300" s="9">
        <f t="shared" si="43"/>
        <v>1200.6400000000001</v>
      </c>
      <c r="K300" s="9">
        <f t="shared" si="44"/>
        <v>72.03840000000001</v>
      </c>
      <c r="L300" s="11">
        <f t="shared" si="38"/>
        <v>1272.68</v>
      </c>
      <c r="M300" s="11">
        <v>334.46</v>
      </c>
      <c r="N300" s="11">
        <f t="shared" si="39"/>
        <v>866.18000000000006</v>
      </c>
      <c r="O300" s="12">
        <f t="shared" si="40"/>
        <v>0.72143190298507465</v>
      </c>
      <c r="P300" s="6" t="s">
        <v>21</v>
      </c>
      <c r="Q300" s="6" t="str">
        <f>VLOOKUP(C300,'[1]Customer List Query'!$A$2:$B$48,2,FALSE)</f>
        <v>Molly</v>
      </c>
      <c r="R300" s="13"/>
    </row>
    <row r="301" spans="1:18" x14ac:dyDescent="0.25">
      <c r="A301" s="6">
        <v>10701</v>
      </c>
      <c r="B301" s="7">
        <v>40279</v>
      </c>
      <c r="C301" s="6" t="s">
        <v>96</v>
      </c>
      <c r="D301" s="14" t="s">
        <v>104</v>
      </c>
      <c r="E301" s="8" t="s">
        <v>65</v>
      </c>
      <c r="F301" s="6" t="s">
        <v>99</v>
      </c>
      <c r="G301" s="6" t="s">
        <v>49</v>
      </c>
      <c r="H301" s="9">
        <v>107.29</v>
      </c>
      <c r="I301" s="10"/>
      <c r="J301" s="9">
        <f>H301</f>
        <v>107.29</v>
      </c>
      <c r="K301" s="9">
        <f t="shared" si="44"/>
        <v>6.4374000000000002</v>
      </c>
      <c r="L301" s="11">
        <f t="shared" si="38"/>
        <v>113.73</v>
      </c>
      <c r="M301" s="11">
        <v>180.25</v>
      </c>
      <c r="N301" s="11">
        <f t="shared" si="39"/>
        <v>-72.959999999999994</v>
      </c>
      <c r="O301" s="12">
        <f t="shared" si="40"/>
        <v>-0.68002609749277654</v>
      </c>
      <c r="P301" s="6" t="s">
        <v>21</v>
      </c>
      <c r="Q301" s="6" t="str">
        <f>VLOOKUP(C301,'[1]Customer List Query'!$A$2:$B$48,2,FALSE)</f>
        <v>Molly</v>
      </c>
      <c r="R301" s="13"/>
    </row>
    <row r="302" spans="1:18" x14ac:dyDescent="0.25">
      <c r="A302" s="6">
        <v>10702</v>
      </c>
      <c r="B302" s="7">
        <v>40279</v>
      </c>
      <c r="C302" t="s">
        <v>38</v>
      </c>
      <c r="D302" s="14" t="s">
        <v>108</v>
      </c>
      <c r="E302" s="6" t="s">
        <v>18</v>
      </c>
      <c r="F302" s="8" t="s">
        <v>39</v>
      </c>
      <c r="G302" s="6" t="s">
        <v>31</v>
      </c>
      <c r="H302" s="9">
        <v>173.92</v>
      </c>
      <c r="I302" s="10">
        <v>2</v>
      </c>
      <c r="J302" s="9">
        <f t="shared" ref="J302:J308" si="45">ROUND(H302*I302,2)</f>
        <v>347.84</v>
      </c>
      <c r="K302" s="9">
        <f t="shared" si="44"/>
        <v>20.870399999999997</v>
      </c>
      <c r="L302" s="11">
        <f t="shared" si="38"/>
        <v>368.71</v>
      </c>
      <c r="M302" s="11">
        <v>452.19</v>
      </c>
      <c r="N302" s="11">
        <f t="shared" si="39"/>
        <v>-104.35000000000002</v>
      </c>
      <c r="O302" s="12">
        <f t="shared" si="40"/>
        <v>-0.29999425022999088</v>
      </c>
      <c r="P302" s="6" t="s">
        <v>21</v>
      </c>
      <c r="Q302" s="6" t="str">
        <f>VLOOKUP(C302,'[1]Customer List Query'!$A$2:$B$48,2,FALSE)</f>
        <v>Steve</v>
      </c>
      <c r="R302" s="13"/>
    </row>
    <row r="303" spans="1:18" x14ac:dyDescent="0.25">
      <c r="A303" s="6">
        <v>10703</v>
      </c>
      <c r="B303" s="7">
        <v>40279</v>
      </c>
      <c r="C303" t="s">
        <v>22</v>
      </c>
      <c r="D303" s="14" t="s">
        <v>105</v>
      </c>
      <c r="E303" s="6" t="s">
        <v>18</v>
      </c>
      <c r="F303" s="6" t="s">
        <v>88</v>
      </c>
      <c r="G303" s="8" t="s">
        <v>42</v>
      </c>
      <c r="H303" s="9">
        <v>69.989999999999995</v>
      </c>
      <c r="I303" s="10">
        <v>9</v>
      </c>
      <c r="J303" s="9">
        <f t="shared" si="45"/>
        <v>629.91</v>
      </c>
      <c r="K303" s="9">
        <f t="shared" si="44"/>
        <v>37.794599999999996</v>
      </c>
      <c r="L303" s="11">
        <f t="shared" si="38"/>
        <v>667.7</v>
      </c>
      <c r="M303" s="11">
        <v>176.37</v>
      </c>
      <c r="N303" s="11">
        <f t="shared" si="39"/>
        <v>453.53999999999996</v>
      </c>
      <c r="O303" s="12">
        <f t="shared" si="40"/>
        <v>0.72000762013620989</v>
      </c>
      <c r="P303" s="6" t="s">
        <v>21</v>
      </c>
      <c r="Q303" s="6" t="str">
        <f>VLOOKUP(C303,'[1]Customer List Query'!$A$2:$B$48,2,FALSE)</f>
        <v>Chris</v>
      </c>
      <c r="R303" s="13"/>
    </row>
    <row r="304" spans="1:18" x14ac:dyDescent="0.25">
      <c r="A304" s="6">
        <v>10704</v>
      </c>
      <c r="B304" s="7">
        <v>40279</v>
      </c>
      <c r="C304" s="14" t="s">
        <v>73</v>
      </c>
      <c r="D304" s="14" t="s">
        <v>104</v>
      </c>
      <c r="E304" s="6" t="s">
        <v>18</v>
      </c>
      <c r="F304" s="6" t="s">
        <v>97</v>
      </c>
      <c r="G304" s="6" t="s">
        <v>20</v>
      </c>
      <c r="H304" s="9">
        <v>17.95</v>
      </c>
      <c r="I304" s="10">
        <v>5</v>
      </c>
      <c r="J304" s="9">
        <f t="shared" si="45"/>
        <v>89.75</v>
      </c>
      <c r="K304" s="9">
        <f t="shared" si="44"/>
        <v>5.3849999999999998</v>
      </c>
      <c r="L304" s="11">
        <f t="shared" si="38"/>
        <v>95.14</v>
      </c>
      <c r="M304" s="11">
        <v>22.26</v>
      </c>
      <c r="N304" s="11">
        <f t="shared" si="39"/>
        <v>67.489999999999995</v>
      </c>
      <c r="O304" s="12">
        <f t="shared" si="40"/>
        <v>0.75197771587743722</v>
      </c>
      <c r="P304" s="6" t="s">
        <v>21</v>
      </c>
      <c r="Q304" s="6" t="str">
        <f>VLOOKUP(C304,'[1]Customer List Query'!$A$2:$B$48,2,FALSE)</f>
        <v>Kelly</v>
      </c>
      <c r="R304" s="13"/>
    </row>
    <row r="305" spans="1:18" x14ac:dyDescent="0.25">
      <c r="A305" s="6">
        <v>10705</v>
      </c>
      <c r="B305" s="7">
        <v>40280</v>
      </c>
      <c r="C305" s="6" t="s">
        <v>96</v>
      </c>
      <c r="D305" s="14" t="s">
        <v>104</v>
      </c>
      <c r="E305" s="8" t="s">
        <v>65</v>
      </c>
      <c r="F305" s="6" t="s">
        <v>30</v>
      </c>
      <c r="G305" s="6" t="s">
        <v>31</v>
      </c>
      <c r="H305" s="9">
        <v>40</v>
      </c>
      <c r="I305" s="10">
        <v>7</v>
      </c>
      <c r="J305" s="9">
        <f t="shared" si="45"/>
        <v>280</v>
      </c>
      <c r="K305" s="9">
        <f t="shared" si="44"/>
        <v>16.8</v>
      </c>
      <c r="L305" s="11">
        <f t="shared" si="38"/>
        <v>296.8</v>
      </c>
      <c r="M305" s="11">
        <v>450</v>
      </c>
      <c r="N305" s="11">
        <f t="shared" si="39"/>
        <v>-170</v>
      </c>
      <c r="O305" s="12">
        <f t="shared" si="40"/>
        <v>-0.6071428571428571</v>
      </c>
      <c r="P305" s="6" t="s">
        <v>24</v>
      </c>
      <c r="Q305" s="6" t="str">
        <f>VLOOKUP(C305,'[1]Customer List Query'!$A$2:$B$48,2,FALSE)</f>
        <v>Molly</v>
      </c>
      <c r="R305" s="13"/>
    </row>
    <row r="306" spans="1:18" x14ac:dyDescent="0.25">
      <c r="A306" s="6">
        <v>10706</v>
      </c>
      <c r="B306" s="7">
        <v>40280</v>
      </c>
      <c r="C306" s="14" t="s">
        <v>74</v>
      </c>
      <c r="D306" s="14" t="s">
        <v>106</v>
      </c>
      <c r="E306" s="6" t="s">
        <v>18</v>
      </c>
      <c r="F306" s="6" t="s">
        <v>30</v>
      </c>
      <c r="G306" s="6" t="s">
        <v>31</v>
      </c>
      <c r="H306" s="9">
        <v>89.95</v>
      </c>
      <c r="I306" s="10">
        <v>8</v>
      </c>
      <c r="J306" s="9">
        <f t="shared" si="45"/>
        <v>719.6</v>
      </c>
      <c r="K306" s="9">
        <f t="shared" si="44"/>
        <v>43.176000000000002</v>
      </c>
      <c r="L306" s="11">
        <f t="shared" si="38"/>
        <v>762.78</v>
      </c>
      <c r="M306" s="11">
        <v>24.29</v>
      </c>
      <c r="N306" s="11">
        <f t="shared" si="39"/>
        <v>695.31000000000006</v>
      </c>
      <c r="O306" s="12">
        <f t="shared" si="40"/>
        <v>0.96624513618677044</v>
      </c>
      <c r="P306" s="6" t="s">
        <v>21</v>
      </c>
      <c r="Q306" s="6" t="str">
        <f>VLOOKUP(C306,'[1]Customer List Query'!$A$2:$B$48,2,FALSE)</f>
        <v>Steve</v>
      </c>
      <c r="R306" s="13"/>
    </row>
    <row r="307" spans="1:18" x14ac:dyDescent="0.25">
      <c r="A307" s="6">
        <v>10707</v>
      </c>
      <c r="B307" s="7">
        <v>40280</v>
      </c>
      <c r="C307" s="14" t="s">
        <v>25</v>
      </c>
      <c r="D307" s="14" t="s">
        <v>106</v>
      </c>
      <c r="E307" s="8" t="s">
        <v>26</v>
      </c>
      <c r="F307" s="6" t="s">
        <v>55</v>
      </c>
      <c r="G307" s="6" t="s">
        <v>28</v>
      </c>
      <c r="H307" s="9">
        <v>299</v>
      </c>
      <c r="I307" s="10">
        <v>2</v>
      </c>
      <c r="J307" s="9">
        <f t="shared" si="45"/>
        <v>598</v>
      </c>
      <c r="K307" s="9">
        <f t="shared" si="44"/>
        <v>35.879999999999995</v>
      </c>
      <c r="L307" s="11">
        <f t="shared" si="38"/>
        <v>633.88</v>
      </c>
      <c r="M307" s="11">
        <v>331.89</v>
      </c>
      <c r="N307" s="11">
        <f t="shared" si="39"/>
        <v>266.11</v>
      </c>
      <c r="O307" s="12">
        <f t="shared" si="40"/>
        <v>0.44500000000000001</v>
      </c>
      <c r="P307" s="6" t="s">
        <v>21</v>
      </c>
      <c r="Q307" s="6" t="str">
        <f>VLOOKUP(C307,'[1]Customer List Query'!$A$2:$B$48,2,FALSE)</f>
        <v>Scott</v>
      </c>
      <c r="R307" s="13"/>
    </row>
    <row r="308" spans="1:18" x14ac:dyDescent="0.25">
      <c r="A308" s="6">
        <v>10708</v>
      </c>
      <c r="B308" s="7">
        <v>40280</v>
      </c>
      <c r="C308" s="14" t="s">
        <v>61</v>
      </c>
      <c r="D308" s="14" t="s">
        <v>105</v>
      </c>
      <c r="E308" s="8" t="s">
        <v>26</v>
      </c>
      <c r="F308" s="6" t="s">
        <v>88</v>
      </c>
      <c r="G308" s="8" t="s">
        <v>42</v>
      </c>
      <c r="H308" s="9">
        <v>129.99</v>
      </c>
      <c r="I308" s="10">
        <v>1</v>
      </c>
      <c r="J308" s="9">
        <f t="shared" si="45"/>
        <v>129.99</v>
      </c>
      <c r="K308" s="9">
        <f t="shared" si="44"/>
        <v>7.7994000000000003</v>
      </c>
      <c r="L308" s="11">
        <f t="shared" si="38"/>
        <v>137.79</v>
      </c>
      <c r="M308" s="11">
        <v>444.57</v>
      </c>
      <c r="N308" s="11">
        <f t="shared" si="39"/>
        <v>-314.58</v>
      </c>
      <c r="O308" s="12">
        <f t="shared" si="40"/>
        <v>-2.4200323101777057</v>
      </c>
      <c r="P308" s="6" t="s">
        <v>21</v>
      </c>
      <c r="Q308" s="6" t="str">
        <f>VLOOKUP(C308,'[1]Customer List Query'!$A$2:$B$48,2,FALSE)</f>
        <v>Sandra</v>
      </c>
      <c r="R308" s="13"/>
    </row>
    <row r="309" spans="1:18" x14ac:dyDescent="0.25">
      <c r="A309" s="6">
        <v>10709</v>
      </c>
      <c r="B309" s="7">
        <v>40280</v>
      </c>
      <c r="C309" s="14" t="s">
        <v>77</v>
      </c>
      <c r="D309" s="14" t="s">
        <v>106</v>
      </c>
      <c r="E309" s="8" t="s">
        <v>26</v>
      </c>
      <c r="F309" s="6" t="s">
        <v>76</v>
      </c>
      <c r="G309" s="6" t="s">
        <v>49</v>
      </c>
      <c r="H309" s="9">
        <v>50</v>
      </c>
      <c r="I309" s="10"/>
      <c r="J309" s="9">
        <f>H309</f>
        <v>50</v>
      </c>
      <c r="K309" s="9">
        <v>0</v>
      </c>
      <c r="L309" s="11">
        <f t="shared" si="38"/>
        <v>50</v>
      </c>
      <c r="M309" s="11">
        <v>94.5</v>
      </c>
      <c r="N309" s="11">
        <f t="shared" si="39"/>
        <v>-44.5</v>
      </c>
      <c r="O309" s="12">
        <f t="shared" si="40"/>
        <v>-0.89</v>
      </c>
      <c r="P309" s="6" t="s">
        <v>21</v>
      </c>
      <c r="Q309" s="6" t="str">
        <f>VLOOKUP(C309,'[1]Customer List Query'!$A$2:$B$48,2,FALSE)</f>
        <v>Bobby</v>
      </c>
      <c r="R309" s="13"/>
    </row>
    <row r="310" spans="1:18" x14ac:dyDescent="0.25">
      <c r="A310" s="6">
        <v>10710</v>
      </c>
      <c r="B310" s="7">
        <v>40280</v>
      </c>
      <c r="C310" t="s">
        <v>47</v>
      </c>
      <c r="D310" s="14" t="s">
        <v>104</v>
      </c>
      <c r="E310" s="6" t="s">
        <v>18</v>
      </c>
      <c r="F310" s="8" t="s">
        <v>78</v>
      </c>
      <c r="G310" s="6" t="s">
        <v>20</v>
      </c>
      <c r="H310" s="9">
        <v>19.95</v>
      </c>
      <c r="I310" s="10">
        <v>7</v>
      </c>
      <c r="J310" s="9">
        <f>ROUND(H310*I310,2)</f>
        <v>139.65</v>
      </c>
      <c r="K310" s="9">
        <f>J310*0.06</f>
        <v>8.3789999999999996</v>
      </c>
      <c r="L310" s="11">
        <f t="shared" si="38"/>
        <v>148.03</v>
      </c>
      <c r="M310" s="11">
        <v>32.92</v>
      </c>
      <c r="N310" s="11">
        <f t="shared" si="39"/>
        <v>106.73</v>
      </c>
      <c r="O310" s="12">
        <f t="shared" si="40"/>
        <v>0.76426781238811314</v>
      </c>
      <c r="P310" s="6" t="s">
        <v>21</v>
      </c>
      <c r="Q310" s="6" t="str">
        <f>VLOOKUP(C310,'[1]Customer List Query'!$A$2:$B$48,2,FALSE)</f>
        <v>Chris</v>
      </c>
      <c r="R310" s="13"/>
    </row>
    <row r="311" spans="1:18" x14ac:dyDescent="0.25">
      <c r="A311" s="6">
        <v>10711</v>
      </c>
      <c r="B311" s="7">
        <v>40280</v>
      </c>
      <c r="C311" t="s">
        <v>44</v>
      </c>
      <c r="D311" s="14" t="s">
        <v>104</v>
      </c>
      <c r="E311" s="6" t="s">
        <v>18</v>
      </c>
      <c r="F311" s="6" t="s">
        <v>30</v>
      </c>
      <c r="G311" s="6" t="s">
        <v>31</v>
      </c>
      <c r="H311" s="9">
        <v>89.95</v>
      </c>
      <c r="I311" s="10">
        <v>5</v>
      </c>
      <c r="J311" s="9">
        <f>ROUND(H311*I311,2)</f>
        <v>449.75</v>
      </c>
      <c r="K311" s="9">
        <f>J311*0.06</f>
        <v>26.984999999999999</v>
      </c>
      <c r="L311" s="11">
        <f t="shared" si="38"/>
        <v>476.74</v>
      </c>
      <c r="M311" s="11">
        <v>93.55</v>
      </c>
      <c r="N311" s="11">
        <f t="shared" si="39"/>
        <v>356.2</v>
      </c>
      <c r="O311" s="12">
        <f t="shared" si="40"/>
        <v>0.79199555308504721</v>
      </c>
      <c r="P311" s="6" t="s">
        <v>21</v>
      </c>
      <c r="Q311" s="6" t="str">
        <f>VLOOKUP(C311,'[1]Customer List Query'!$A$2:$B$48,2,FALSE)</f>
        <v>Bobby</v>
      </c>
      <c r="R311" s="13"/>
    </row>
    <row r="312" spans="1:18" x14ac:dyDescent="0.25">
      <c r="A312" s="6">
        <v>10712</v>
      </c>
      <c r="B312" s="7">
        <v>40280</v>
      </c>
      <c r="C312" s="14" t="s">
        <v>83</v>
      </c>
      <c r="D312" s="14" t="s">
        <v>109</v>
      </c>
      <c r="E312" s="6" t="s">
        <v>18</v>
      </c>
      <c r="F312" s="6" t="s">
        <v>97</v>
      </c>
      <c r="G312" s="6" t="s">
        <v>20</v>
      </c>
      <c r="H312" s="9">
        <v>17.95</v>
      </c>
      <c r="I312" s="10">
        <v>2</v>
      </c>
      <c r="J312" s="9">
        <f>ROUND(H312*I312,2)</f>
        <v>35.9</v>
      </c>
      <c r="K312" s="9">
        <f>J312*0.06</f>
        <v>2.1539999999999999</v>
      </c>
      <c r="L312" s="11">
        <f t="shared" si="38"/>
        <v>38.049999999999997</v>
      </c>
      <c r="M312" s="11">
        <v>29.62</v>
      </c>
      <c r="N312" s="11">
        <f t="shared" si="39"/>
        <v>6.2799999999999976</v>
      </c>
      <c r="O312" s="12">
        <f t="shared" si="40"/>
        <v>0.17493036211699159</v>
      </c>
      <c r="P312" s="6" t="s">
        <v>21</v>
      </c>
      <c r="Q312" s="6" t="str">
        <f>VLOOKUP(C312,'[1]Customer List Query'!$A$2:$B$48,2,FALSE)</f>
        <v>Tammy</v>
      </c>
      <c r="R312" s="13"/>
    </row>
    <row r="313" spans="1:18" x14ac:dyDescent="0.25">
      <c r="A313" s="6">
        <v>10713</v>
      </c>
      <c r="B313" s="7">
        <v>40281</v>
      </c>
      <c r="C313" s="14" t="s">
        <v>25</v>
      </c>
      <c r="D313" s="14" t="s">
        <v>106</v>
      </c>
      <c r="E313" s="8" t="s">
        <v>26</v>
      </c>
      <c r="F313" s="8" t="s">
        <v>46</v>
      </c>
      <c r="G313" s="6" t="s">
        <v>31</v>
      </c>
      <c r="H313" s="9">
        <v>11.95</v>
      </c>
      <c r="I313" s="10">
        <v>2</v>
      </c>
      <c r="J313" s="9">
        <f>ROUND(H313*I313,2)</f>
        <v>23.9</v>
      </c>
      <c r="K313" s="9">
        <f>J313*0.06</f>
        <v>1.4339999999999999</v>
      </c>
      <c r="L313" s="11">
        <f t="shared" si="38"/>
        <v>25.33</v>
      </c>
      <c r="M313" s="11">
        <v>47.32</v>
      </c>
      <c r="N313" s="11">
        <f t="shared" si="39"/>
        <v>-23.42</v>
      </c>
      <c r="O313" s="12">
        <f t="shared" si="40"/>
        <v>-0.97991631799163192</v>
      </c>
      <c r="P313" s="6" t="s">
        <v>21</v>
      </c>
      <c r="Q313" s="6" t="str">
        <f>VLOOKUP(C313,'[1]Customer List Query'!$A$2:$B$48,2,FALSE)</f>
        <v>Scott</v>
      </c>
      <c r="R313" s="13"/>
    </row>
    <row r="314" spans="1:18" x14ac:dyDescent="0.25">
      <c r="A314" s="6">
        <v>10714</v>
      </c>
      <c r="B314" s="7">
        <v>40281</v>
      </c>
      <c r="C314" s="14" t="s">
        <v>64</v>
      </c>
      <c r="D314" s="14" t="s">
        <v>104</v>
      </c>
      <c r="E314" s="8" t="s">
        <v>65</v>
      </c>
      <c r="F314" s="6" t="s">
        <v>76</v>
      </c>
      <c r="G314" s="6" t="s">
        <v>49</v>
      </c>
      <c r="H314" s="9">
        <v>50</v>
      </c>
      <c r="I314" s="10"/>
      <c r="J314" s="9">
        <f>H314</f>
        <v>50</v>
      </c>
      <c r="K314" s="9">
        <v>0</v>
      </c>
      <c r="L314" s="11">
        <f t="shared" si="38"/>
        <v>50</v>
      </c>
      <c r="M314" s="11">
        <v>40.5</v>
      </c>
      <c r="N314" s="11">
        <f t="shared" si="39"/>
        <v>9.5</v>
      </c>
      <c r="O314" s="12">
        <f t="shared" si="40"/>
        <v>0.19</v>
      </c>
      <c r="P314" s="6" t="s">
        <v>21</v>
      </c>
      <c r="Q314" s="6" t="str">
        <f>VLOOKUP(C314,'[1]Customer List Query'!$A$2:$B$48,2,FALSE)</f>
        <v>Chris</v>
      </c>
      <c r="R314" s="13"/>
    </row>
    <row r="315" spans="1:18" x14ac:dyDescent="0.25">
      <c r="A315" s="6">
        <v>10715</v>
      </c>
      <c r="B315" s="7">
        <v>40281</v>
      </c>
      <c r="C315" t="s">
        <v>47</v>
      </c>
      <c r="D315" s="14" t="s">
        <v>104</v>
      </c>
      <c r="E315" s="6" t="s">
        <v>18</v>
      </c>
      <c r="F315" s="6" t="s">
        <v>100</v>
      </c>
      <c r="G315" s="6" t="s">
        <v>28</v>
      </c>
      <c r="H315" s="9">
        <v>295.95</v>
      </c>
      <c r="I315" s="10">
        <v>8</v>
      </c>
      <c r="J315" s="9">
        <f t="shared" ref="J315:J326" si="46">ROUND(H315*I315,2)</f>
        <v>2367.6</v>
      </c>
      <c r="K315" s="9">
        <f t="shared" ref="K315:K326" si="47">J315*0.06</f>
        <v>142.05599999999998</v>
      </c>
      <c r="L315" s="11">
        <f t="shared" si="38"/>
        <v>2509.66</v>
      </c>
      <c r="M315" s="11">
        <v>514.95000000000005</v>
      </c>
      <c r="N315" s="11">
        <f t="shared" si="39"/>
        <v>1852.6499999999999</v>
      </c>
      <c r="O315" s="12">
        <f t="shared" si="40"/>
        <v>0.78250126710593004</v>
      </c>
      <c r="P315" s="6" t="s">
        <v>21</v>
      </c>
      <c r="Q315" s="6" t="str">
        <f>VLOOKUP(C315,'[1]Customer List Query'!$A$2:$B$48,2,FALSE)</f>
        <v>Chris</v>
      </c>
      <c r="R315" s="13"/>
    </row>
    <row r="316" spans="1:18" x14ac:dyDescent="0.25">
      <c r="A316" s="6">
        <v>10716</v>
      </c>
      <c r="B316" s="7">
        <v>40281</v>
      </c>
      <c r="C316" s="14" t="s">
        <v>25</v>
      </c>
      <c r="D316" s="14" t="s">
        <v>106</v>
      </c>
      <c r="E316" s="8" t="s">
        <v>26</v>
      </c>
      <c r="F316" s="6" t="s">
        <v>55</v>
      </c>
      <c r="G316" s="6" t="s">
        <v>28</v>
      </c>
      <c r="H316" s="9">
        <v>2400</v>
      </c>
      <c r="I316" s="10">
        <v>5</v>
      </c>
      <c r="J316" s="9">
        <f t="shared" si="46"/>
        <v>12000</v>
      </c>
      <c r="K316" s="9">
        <f t="shared" si="47"/>
        <v>720</v>
      </c>
      <c r="L316" s="11">
        <f t="shared" si="38"/>
        <v>12720</v>
      </c>
      <c r="M316" s="11">
        <v>5040</v>
      </c>
      <c r="N316" s="11">
        <f t="shared" si="39"/>
        <v>6960</v>
      </c>
      <c r="O316" s="12">
        <f t="shared" si="40"/>
        <v>0.57999999999999996</v>
      </c>
      <c r="P316" s="6" t="s">
        <v>21</v>
      </c>
      <c r="Q316" s="6" t="str">
        <f>VLOOKUP(C316,'[1]Customer List Query'!$A$2:$B$48,2,FALSE)</f>
        <v>Scott</v>
      </c>
      <c r="R316" s="13"/>
    </row>
    <row r="317" spans="1:18" x14ac:dyDescent="0.25">
      <c r="A317" s="6">
        <v>10717</v>
      </c>
      <c r="B317" s="7">
        <v>40285</v>
      </c>
      <c r="C317" s="14" t="s">
        <v>75</v>
      </c>
      <c r="D317" s="14" t="s">
        <v>106</v>
      </c>
      <c r="E317" s="6" t="s">
        <v>18</v>
      </c>
      <c r="F317" s="8" t="s">
        <v>78</v>
      </c>
      <c r="G317" s="6" t="s">
        <v>20</v>
      </c>
      <c r="H317" s="9">
        <v>15.49</v>
      </c>
      <c r="I317" s="10">
        <v>4</v>
      </c>
      <c r="J317" s="9">
        <f t="shared" si="46"/>
        <v>61.96</v>
      </c>
      <c r="K317" s="9">
        <f t="shared" si="47"/>
        <v>3.7176</v>
      </c>
      <c r="L317" s="11">
        <f t="shared" si="38"/>
        <v>65.680000000000007</v>
      </c>
      <c r="M317" s="11">
        <v>19.829999999999998</v>
      </c>
      <c r="N317" s="11">
        <f t="shared" si="39"/>
        <v>42.13</v>
      </c>
      <c r="O317" s="12">
        <f t="shared" si="40"/>
        <v>0.67995480955455134</v>
      </c>
      <c r="P317" s="6" t="s">
        <v>43</v>
      </c>
      <c r="Q317" s="6" t="str">
        <f>VLOOKUP(C317,'[1]Customer List Query'!$A$2:$B$48,2,FALSE)</f>
        <v>Sandra</v>
      </c>
      <c r="R317" s="13"/>
    </row>
    <row r="318" spans="1:18" x14ac:dyDescent="0.25">
      <c r="A318" s="6">
        <v>10718</v>
      </c>
      <c r="B318" s="7">
        <v>40285</v>
      </c>
      <c r="C318" t="s">
        <v>79</v>
      </c>
      <c r="D318" s="14" t="s">
        <v>106</v>
      </c>
      <c r="E318" s="6" t="s">
        <v>18</v>
      </c>
      <c r="F318" s="6" t="s">
        <v>23</v>
      </c>
      <c r="G318" s="6" t="s">
        <v>20</v>
      </c>
      <c r="H318" s="9">
        <v>9.9499999999999993</v>
      </c>
      <c r="I318" s="10">
        <v>10</v>
      </c>
      <c r="J318" s="9">
        <f t="shared" si="46"/>
        <v>99.5</v>
      </c>
      <c r="K318" s="9">
        <f t="shared" si="47"/>
        <v>5.97</v>
      </c>
      <c r="L318" s="11">
        <f t="shared" si="38"/>
        <v>105.47</v>
      </c>
      <c r="M318" s="11">
        <v>7.36</v>
      </c>
      <c r="N318" s="11">
        <f t="shared" si="39"/>
        <v>92.14</v>
      </c>
      <c r="O318" s="12">
        <f t="shared" si="40"/>
        <v>0.92603015075376882</v>
      </c>
      <c r="P318" s="6" t="s">
        <v>21</v>
      </c>
      <c r="Q318" s="6" t="str">
        <f>VLOOKUP(C318,'[1]Customer List Query'!$A$2:$B$48,2,FALSE)</f>
        <v>Doug</v>
      </c>
      <c r="R318" s="13"/>
    </row>
    <row r="319" spans="1:18" x14ac:dyDescent="0.25">
      <c r="A319" s="6">
        <v>10719</v>
      </c>
      <c r="B319" s="7">
        <v>40285</v>
      </c>
      <c r="C319" s="14" t="s">
        <v>84</v>
      </c>
      <c r="D319" s="14" t="s">
        <v>104</v>
      </c>
      <c r="E319" s="8" t="s">
        <v>65</v>
      </c>
      <c r="F319" s="8" t="s">
        <v>78</v>
      </c>
      <c r="G319" s="6" t="s">
        <v>20</v>
      </c>
      <c r="H319" s="9">
        <v>19.95</v>
      </c>
      <c r="I319" s="10">
        <v>2</v>
      </c>
      <c r="J319" s="9">
        <f t="shared" si="46"/>
        <v>39.9</v>
      </c>
      <c r="K319" s="9">
        <f t="shared" si="47"/>
        <v>2.3939999999999997</v>
      </c>
      <c r="L319" s="11">
        <f t="shared" si="38"/>
        <v>42.29</v>
      </c>
      <c r="M319" s="11">
        <v>5.59</v>
      </c>
      <c r="N319" s="11">
        <f t="shared" si="39"/>
        <v>34.31</v>
      </c>
      <c r="O319" s="12">
        <f t="shared" si="40"/>
        <v>0.85989974937343372</v>
      </c>
      <c r="P319" s="6" t="s">
        <v>21</v>
      </c>
      <c r="Q319" s="6" t="str">
        <f>VLOOKUP(C319,'[1]Customer List Query'!$A$2:$B$48,2,FALSE)</f>
        <v>Molly</v>
      </c>
      <c r="R319" s="13"/>
    </row>
    <row r="320" spans="1:18" x14ac:dyDescent="0.25">
      <c r="A320" s="6">
        <v>10720</v>
      </c>
      <c r="B320" s="7">
        <v>40286</v>
      </c>
      <c r="C320" s="14" t="s">
        <v>61</v>
      </c>
      <c r="D320" s="14" t="s">
        <v>105</v>
      </c>
      <c r="E320" s="8" t="s">
        <v>26</v>
      </c>
      <c r="F320" s="6" t="s">
        <v>55</v>
      </c>
      <c r="G320" s="6" t="s">
        <v>28</v>
      </c>
      <c r="H320" s="9">
        <v>199</v>
      </c>
      <c r="I320" s="10">
        <v>6</v>
      </c>
      <c r="J320" s="9">
        <f t="shared" si="46"/>
        <v>1194</v>
      </c>
      <c r="K320" s="9">
        <f t="shared" si="47"/>
        <v>71.64</v>
      </c>
      <c r="L320" s="11">
        <f t="shared" si="38"/>
        <v>1265.6400000000001</v>
      </c>
      <c r="M320" s="11">
        <v>746.25</v>
      </c>
      <c r="N320" s="11">
        <f t="shared" si="39"/>
        <v>447.75</v>
      </c>
      <c r="O320" s="12">
        <f t="shared" si="40"/>
        <v>0.375</v>
      </c>
      <c r="P320" s="6" t="s">
        <v>24</v>
      </c>
      <c r="Q320" s="6" t="str">
        <f>VLOOKUP(C320,'[1]Customer List Query'!$A$2:$B$48,2,FALSE)</f>
        <v>Sandra</v>
      </c>
      <c r="R320" s="13"/>
    </row>
    <row r="321" spans="1:18" x14ac:dyDescent="0.25">
      <c r="A321" s="6">
        <v>10721</v>
      </c>
      <c r="B321" s="7">
        <v>40286</v>
      </c>
      <c r="C321" t="s">
        <v>72</v>
      </c>
      <c r="D321" s="14" t="s">
        <v>107</v>
      </c>
      <c r="E321" s="6" t="s">
        <v>18</v>
      </c>
      <c r="F321" s="6" t="s">
        <v>100</v>
      </c>
      <c r="G321" s="6" t="s">
        <v>28</v>
      </c>
      <c r="H321" s="9">
        <v>89.95</v>
      </c>
      <c r="I321" s="10">
        <v>8</v>
      </c>
      <c r="J321" s="9">
        <f t="shared" si="46"/>
        <v>719.6</v>
      </c>
      <c r="K321" s="9">
        <f t="shared" si="47"/>
        <v>43.176000000000002</v>
      </c>
      <c r="L321" s="11">
        <f t="shared" si="38"/>
        <v>762.78</v>
      </c>
      <c r="M321" s="11">
        <v>295.04000000000002</v>
      </c>
      <c r="N321" s="11">
        <f t="shared" si="39"/>
        <v>424.56</v>
      </c>
      <c r="O321" s="12">
        <f t="shared" si="40"/>
        <v>0.58999444135630907</v>
      </c>
      <c r="P321" s="6" t="s">
        <v>21</v>
      </c>
      <c r="Q321" s="6" t="str">
        <f>VLOOKUP(C321,'[1]Customer List Query'!$A$2:$B$48,2,FALSE)</f>
        <v>Sabrina</v>
      </c>
      <c r="R321" s="13"/>
    </row>
    <row r="322" spans="1:18" x14ac:dyDescent="0.25">
      <c r="A322" s="6">
        <v>10722</v>
      </c>
      <c r="B322" s="7">
        <v>40286</v>
      </c>
      <c r="C322" s="14" t="s">
        <v>74</v>
      </c>
      <c r="D322" s="14" t="s">
        <v>106</v>
      </c>
      <c r="E322" s="6" t="s">
        <v>18</v>
      </c>
      <c r="F322" s="8" t="s">
        <v>39</v>
      </c>
      <c r="G322" s="6" t="s">
        <v>31</v>
      </c>
      <c r="H322" s="9">
        <v>184.49</v>
      </c>
      <c r="I322" s="10">
        <v>8</v>
      </c>
      <c r="J322" s="9">
        <f t="shared" si="46"/>
        <v>1475.92</v>
      </c>
      <c r="K322" s="9">
        <f t="shared" si="47"/>
        <v>88.555199999999999</v>
      </c>
      <c r="L322" s="11">
        <f t="shared" ref="L322:L385" si="48">ROUND(J322+K322,2)</f>
        <v>1564.48</v>
      </c>
      <c r="M322" s="11">
        <v>529.49</v>
      </c>
      <c r="N322" s="11">
        <f t="shared" ref="N322:N385" si="49">J322-M322</f>
        <v>946.43000000000006</v>
      </c>
      <c r="O322" s="12">
        <f t="shared" ref="O322:O385" si="50">N322/J322</f>
        <v>0.64124749308905638</v>
      </c>
      <c r="P322" s="6" t="s">
        <v>21</v>
      </c>
      <c r="Q322" s="6" t="str">
        <f>VLOOKUP(C322,'[1]Customer List Query'!$A$2:$B$48,2,FALSE)</f>
        <v>Steve</v>
      </c>
      <c r="R322" s="13"/>
    </row>
    <row r="323" spans="1:18" x14ac:dyDescent="0.25">
      <c r="A323" s="6">
        <v>10723</v>
      </c>
      <c r="B323" s="7">
        <v>40286</v>
      </c>
      <c r="C323" t="s">
        <v>79</v>
      </c>
      <c r="D323" s="14" t="s">
        <v>106</v>
      </c>
      <c r="E323" s="6" t="s">
        <v>18</v>
      </c>
      <c r="F323" s="6" t="s">
        <v>23</v>
      </c>
      <c r="G323" s="6" t="s">
        <v>20</v>
      </c>
      <c r="H323" s="9">
        <v>23.95</v>
      </c>
      <c r="I323" s="10">
        <v>7</v>
      </c>
      <c r="J323" s="9">
        <f t="shared" si="46"/>
        <v>167.65</v>
      </c>
      <c r="K323" s="9">
        <f t="shared" si="47"/>
        <v>10.058999999999999</v>
      </c>
      <c r="L323" s="11">
        <f t="shared" si="48"/>
        <v>177.71</v>
      </c>
      <c r="M323" s="11">
        <v>51.73</v>
      </c>
      <c r="N323" s="11">
        <f t="shared" si="49"/>
        <v>115.92000000000002</v>
      </c>
      <c r="O323" s="12">
        <f t="shared" si="50"/>
        <v>0.69144050104384136</v>
      </c>
      <c r="P323" s="6" t="s">
        <v>21</v>
      </c>
      <c r="Q323" s="6" t="str">
        <f>VLOOKUP(C323,'[1]Customer List Query'!$A$2:$B$48,2,FALSE)</f>
        <v>Doug</v>
      </c>
      <c r="R323" s="13"/>
    </row>
    <row r="324" spans="1:18" x14ac:dyDescent="0.25">
      <c r="A324" s="6">
        <v>10724</v>
      </c>
      <c r="B324" s="7">
        <v>40286</v>
      </c>
      <c r="C324" t="s">
        <v>59</v>
      </c>
      <c r="D324" s="14" t="s">
        <v>104</v>
      </c>
      <c r="E324" s="6" t="s">
        <v>18</v>
      </c>
      <c r="F324" s="6" t="s">
        <v>66</v>
      </c>
      <c r="G324" s="8" t="s">
        <v>42</v>
      </c>
      <c r="H324" s="9">
        <v>35</v>
      </c>
      <c r="I324" s="10">
        <v>4</v>
      </c>
      <c r="J324" s="9">
        <f t="shared" si="46"/>
        <v>140</v>
      </c>
      <c r="K324" s="9">
        <f t="shared" si="47"/>
        <v>8.4</v>
      </c>
      <c r="L324" s="11">
        <f t="shared" si="48"/>
        <v>148.4</v>
      </c>
      <c r="M324" s="11">
        <v>164.15</v>
      </c>
      <c r="N324" s="11">
        <f t="shared" si="49"/>
        <v>-24.150000000000006</v>
      </c>
      <c r="O324" s="12">
        <f t="shared" si="50"/>
        <v>-0.17250000000000004</v>
      </c>
      <c r="P324" s="6" t="s">
        <v>43</v>
      </c>
      <c r="Q324" s="6" t="str">
        <f>VLOOKUP(C324,'[1]Customer List Query'!$A$2:$B$48,2,FALSE)</f>
        <v>Steve</v>
      </c>
      <c r="R324" s="13"/>
    </row>
    <row r="325" spans="1:18" x14ac:dyDescent="0.25">
      <c r="A325" s="6">
        <v>10725</v>
      </c>
      <c r="B325" s="7">
        <v>40286</v>
      </c>
      <c r="C325" s="14" t="s">
        <v>86</v>
      </c>
      <c r="D325" s="14" t="s">
        <v>108</v>
      </c>
      <c r="E325" s="8" t="s">
        <v>26</v>
      </c>
      <c r="F325" s="8" t="s">
        <v>35</v>
      </c>
      <c r="G325" s="6" t="s">
        <v>31</v>
      </c>
      <c r="H325" s="9">
        <v>799.85</v>
      </c>
      <c r="I325" s="10">
        <v>8</v>
      </c>
      <c r="J325" s="9">
        <f t="shared" si="46"/>
        <v>6398.8</v>
      </c>
      <c r="K325" s="9">
        <f t="shared" si="47"/>
        <v>383.928</v>
      </c>
      <c r="L325" s="11">
        <f t="shared" si="48"/>
        <v>6782.73</v>
      </c>
      <c r="M325" s="11">
        <v>1239.77</v>
      </c>
      <c r="N325" s="11">
        <f t="shared" si="49"/>
        <v>5159.0300000000007</v>
      </c>
      <c r="O325" s="12">
        <f t="shared" si="50"/>
        <v>0.80624960930174416</v>
      </c>
      <c r="P325" s="6" t="s">
        <v>21</v>
      </c>
      <c r="Q325" s="6" t="str">
        <f>VLOOKUP(C325,'[1]Customer List Query'!$A$2:$B$48,2,FALSE)</f>
        <v>Kelly</v>
      </c>
      <c r="R325" s="13"/>
    </row>
    <row r="326" spans="1:18" x14ac:dyDescent="0.25">
      <c r="A326" s="6">
        <v>10726</v>
      </c>
      <c r="B326" s="7">
        <v>40287</v>
      </c>
      <c r="C326" s="14" t="s">
        <v>84</v>
      </c>
      <c r="D326" s="14" t="s">
        <v>104</v>
      </c>
      <c r="E326" s="8" t="s">
        <v>65</v>
      </c>
      <c r="F326" s="6" t="s">
        <v>88</v>
      </c>
      <c r="G326" s="8" t="s">
        <v>42</v>
      </c>
      <c r="H326" s="9">
        <v>40</v>
      </c>
      <c r="I326" s="10">
        <v>1</v>
      </c>
      <c r="J326" s="9">
        <f t="shared" si="46"/>
        <v>40</v>
      </c>
      <c r="K326" s="9">
        <f t="shared" si="47"/>
        <v>2.4</v>
      </c>
      <c r="L326" s="11">
        <f t="shared" si="48"/>
        <v>42.4</v>
      </c>
      <c r="M326" s="11">
        <v>50</v>
      </c>
      <c r="N326" s="11">
        <f t="shared" si="49"/>
        <v>-10</v>
      </c>
      <c r="O326" s="12">
        <f t="shared" si="50"/>
        <v>-0.25</v>
      </c>
      <c r="P326" s="6" t="s">
        <v>24</v>
      </c>
      <c r="Q326" s="6" t="str">
        <f>VLOOKUP(C326,'[1]Customer List Query'!$A$2:$B$48,2,FALSE)</f>
        <v>Molly</v>
      </c>
      <c r="R326" s="13"/>
    </row>
    <row r="327" spans="1:18" x14ac:dyDescent="0.25">
      <c r="A327" s="6">
        <v>10727</v>
      </c>
      <c r="B327" s="7">
        <v>40287</v>
      </c>
      <c r="C327" s="14" t="s">
        <v>25</v>
      </c>
      <c r="D327" s="14" t="s">
        <v>106</v>
      </c>
      <c r="E327" s="8" t="s">
        <v>26</v>
      </c>
      <c r="F327" s="6" t="s">
        <v>92</v>
      </c>
      <c r="G327" s="6" t="s">
        <v>49</v>
      </c>
      <c r="H327" s="9">
        <v>60</v>
      </c>
      <c r="I327" s="10"/>
      <c r="J327" s="9">
        <f>H327</f>
        <v>60</v>
      </c>
      <c r="K327" s="9">
        <v>0</v>
      </c>
      <c r="L327" s="11">
        <f t="shared" si="48"/>
        <v>60</v>
      </c>
      <c r="M327" s="11">
        <v>243</v>
      </c>
      <c r="N327" s="11">
        <f t="shared" si="49"/>
        <v>-183</v>
      </c>
      <c r="O327" s="12">
        <f t="shared" si="50"/>
        <v>-3.05</v>
      </c>
      <c r="P327" s="6" t="s">
        <v>21</v>
      </c>
      <c r="Q327" s="6" t="str">
        <f>VLOOKUP(C327,'[1]Customer List Query'!$A$2:$B$48,2,FALSE)</f>
        <v>Scott</v>
      </c>
      <c r="R327" s="13"/>
    </row>
    <row r="328" spans="1:18" x14ac:dyDescent="0.25">
      <c r="A328" s="6">
        <v>10728</v>
      </c>
      <c r="B328" s="7">
        <v>40287</v>
      </c>
      <c r="C328" t="s">
        <v>69</v>
      </c>
      <c r="D328" s="14" t="s">
        <v>104</v>
      </c>
      <c r="E328" s="6" t="s">
        <v>18</v>
      </c>
      <c r="F328" s="6" t="s">
        <v>51</v>
      </c>
      <c r="G328" s="6" t="s">
        <v>31</v>
      </c>
      <c r="H328" s="9">
        <v>399.56</v>
      </c>
      <c r="I328" s="10">
        <v>3</v>
      </c>
      <c r="J328" s="9">
        <f>ROUND(H328*I328,2)</f>
        <v>1198.68</v>
      </c>
      <c r="K328" s="9">
        <f>J328*0.06</f>
        <v>71.9208</v>
      </c>
      <c r="L328" s="11">
        <f t="shared" si="48"/>
        <v>1270.5999999999999</v>
      </c>
      <c r="M328" s="11">
        <v>1510.34</v>
      </c>
      <c r="N328" s="11">
        <f t="shared" si="49"/>
        <v>-311.65999999999985</v>
      </c>
      <c r="O328" s="12">
        <f t="shared" si="50"/>
        <v>-0.2600026696032301</v>
      </c>
      <c r="P328" s="6" t="s">
        <v>43</v>
      </c>
      <c r="Q328" s="6" t="str">
        <f>VLOOKUP(C328,'[1]Customer List Query'!$A$2:$B$48,2,FALSE)</f>
        <v>Tammy</v>
      </c>
      <c r="R328" s="13"/>
    </row>
    <row r="329" spans="1:18" x14ac:dyDescent="0.25">
      <c r="A329" s="6">
        <v>10729</v>
      </c>
      <c r="B329" s="7">
        <v>40287</v>
      </c>
      <c r="C329" t="s">
        <v>72</v>
      </c>
      <c r="D329" s="14" t="s">
        <v>107</v>
      </c>
      <c r="E329" s="6" t="s">
        <v>18</v>
      </c>
      <c r="F329" s="6" t="s">
        <v>70</v>
      </c>
      <c r="G329" s="6" t="s">
        <v>31</v>
      </c>
      <c r="H329" s="9">
        <v>10</v>
      </c>
      <c r="I329" s="10">
        <v>9</v>
      </c>
      <c r="J329" s="9">
        <f>ROUND(H329*I329,2)</f>
        <v>90</v>
      </c>
      <c r="K329" s="9">
        <f>J329*0.06</f>
        <v>5.3999999999999995</v>
      </c>
      <c r="L329" s="11">
        <f t="shared" si="48"/>
        <v>95.4</v>
      </c>
      <c r="M329" s="11">
        <v>6.8</v>
      </c>
      <c r="N329" s="11">
        <f t="shared" si="49"/>
        <v>83.2</v>
      </c>
      <c r="O329" s="12">
        <f t="shared" si="50"/>
        <v>0.92444444444444451</v>
      </c>
      <c r="P329" s="6" t="s">
        <v>21</v>
      </c>
      <c r="Q329" s="6" t="str">
        <f>VLOOKUP(C329,'[1]Customer List Query'!$A$2:$B$48,2,FALSE)</f>
        <v>Sabrina</v>
      </c>
      <c r="R329" s="13"/>
    </row>
    <row r="330" spans="1:18" x14ac:dyDescent="0.25">
      <c r="A330" s="6">
        <v>10730</v>
      </c>
      <c r="B330" s="7">
        <v>40287</v>
      </c>
      <c r="C330" t="s">
        <v>50</v>
      </c>
      <c r="D330" s="14" t="s">
        <v>106</v>
      </c>
      <c r="E330" s="6" t="s">
        <v>18</v>
      </c>
      <c r="F330" s="6" t="s">
        <v>58</v>
      </c>
      <c r="G330" s="8" t="s">
        <v>42</v>
      </c>
      <c r="H330" s="9">
        <v>29.95</v>
      </c>
      <c r="I330" s="10">
        <v>9</v>
      </c>
      <c r="J330" s="9">
        <f>ROUND(H330*I330,2)</f>
        <v>269.55</v>
      </c>
      <c r="K330" s="9">
        <f>J330*0.06</f>
        <v>16.173000000000002</v>
      </c>
      <c r="L330" s="11">
        <f t="shared" si="48"/>
        <v>285.72000000000003</v>
      </c>
      <c r="M330" s="11">
        <v>113.81</v>
      </c>
      <c r="N330" s="11">
        <f t="shared" si="49"/>
        <v>155.74</v>
      </c>
      <c r="O330" s="12">
        <f t="shared" si="50"/>
        <v>0.57777777777777783</v>
      </c>
      <c r="P330" s="6" t="s">
        <v>21</v>
      </c>
      <c r="Q330" s="6" t="str">
        <f>VLOOKUP(C330,'[1]Customer List Query'!$A$2:$B$48,2,FALSE)</f>
        <v>Scott</v>
      </c>
      <c r="R330" s="13"/>
    </row>
    <row r="331" spans="1:18" x14ac:dyDescent="0.25">
      <c r="A331" s="6">
        <v>10731</v>
      </c>
      <c r="B331" s="7">
        <v>40287</v>
      </c>
      <c r="C331" t="s">
        <v>67</v>
      </c>
      <c r="D331" s="14" t="s">
        <v>104</v>
      </c>
      <c r="E331" s="6" t="s">
        <v>18</v>
      </c>
      <c r="F331" s="8" t="s">
        <v>68</v>
      </c>
      <c r="G331" s="6" t="s">
        <v>31</v>
      </c>
      <c r="H331" s="9">
        <v>110.29</v>
      </c>
      <c r="I331" s="10">
        <v>2</v>
      </c>
      <c r="J331" s="9">
        <f>ROUND(H331*I331,2)</f>
        <v>220.58</v>
      </c>
      <c r="K331" s="9">
        <f>J331*0.06</f>
        <v>13.2348</v>
      </c>
      <c r="L331" s="11">
        <f t="shared" si="48"/>
        <v>233.81</v>
      </c>
      <c r="M331" s="11">
        <v>397.04</v>
      </c>
      <c r="N331" s="11">
        <f t="shared" si="49"/>
        <v>-176.46</v>
      </c>
      <c r="O331" s="12">
        <f t="shared" si="50"/>
        <v>-0.79998186598966359</v>
      </c>
      <c r="P331" s="6" t="s">
        <v>21</v>
      </c>
      <c r="Q331" s="6" t="str">
        <f>VLOOKUP(C331,'[1]Customer List Query'!$A$2:$B$48,2,FALSE)</f>
        <v>Scott</v>
      </c>
      <c r="R331" s="13"/>
    </row>
    <row r="332" spans="1:18" x14ac:dyDescent="0.25">
      <c r="A332" s="6">
        <v>10732</v>
      </c>
      <c r="B332" s="7">
        <v>40287</v>
      </c>
      <c r="C332" t="s">
        <v>69</v>
      </c>
      <c r="D332" s="14" t="s">
        <v>104</v>
      </c>
      <c r="E332" s="6" t="s">
        <v>18</v>
      </c>
      <c r="F332" s="6" t="s">
        <v>92</v>
      </c>
      <c r="G332" s="6" t="s">
        <v>49</v>
      </c>
      <c r="H332" s="9">
        <v>60</v>
      </c>
      <c r="I332" s="10"/>
      <c r="J332" s="9">
        <f>H332</f>
        <v>60</v>
      </c>
      <c r="K332" s="9">
        <v>0</v>
      </c>
      <c r="L332" s="11">
        <f t="shared" si="48"/>
        <v>60</v>
      </c>
      <c r="M332" s="11">
        <v>183.6</v>
      </c>
      <c r="N332" s="11">
        <f t="shared" si="49"/>
        <v>-123.6</v>
      </c>
      <c r="O332" s="12">
        <f t="shared" si="50"/>
        <v>-2.06</v>
      </c>
      <c r="P332" s="6" t="s">
        <v>21</v>
      </c>
      <c r="Q332" s="6" t="str">
        <f>VLOOKUP(C332,'[1]Customer List Query'!$A$2:$B$48,2,FALSE)</f>
        <v>Tammy</v>
      </c>
      <c r="R332" s="13"/>
    </row>
    <row r="333" spans="1:18" x14ac:dyDescent="0.25">
      <c r="A333" s="6">
        <v>10733</v>
      </c>
      <c r="B333" s="7">
        <v>40287</v>
      </c>
      <c r="C333" s="14" t="s">
        <v>84</v>
      </c>
      <c r="D333" s="14" t="s">
        <v>104</v>
      </c>
      <c r="E333" s="8" t="s">
        <v>65</v>
      </c>
      <c r="F333" s="6" t="s">
        <v>98</v>
      </c>
      <c r="G333" s="6" t="s">
        <v>20</v>
      </c>
      <c r="H333" s="9">
        <v>12.95</v>
      </c>
      <c r="I333" s="10">
        <v>3</v>
      </c>
      <c r="J333" s="9">
        <f t="shared" ref="J333:J345" si="51">ROUND(H333*I333,2)</f>
        <v>38.85</v>
      </c>
      <c r="K333" s="9">
        <f t="shared" ref="K333:K345" si="52">J333*0.06</f>
        <v>2.331</v>
      </c>
      <c r="L333" s="11">
        <f t="shared" si="48"/>
        <v>41.18</v>
      </c>
      <c r="M333" s="11">
        <v>42.48</v>
      </c>
      <c r="N333" s="11">
        <f t="shared" si="49"/>
        <v>-3.6299999999999955</v>
      </c>
      <c r="O333" s="12">
        <f t="shared" si="50"/>
        <v>-9.3436293436293311E-2</v>
      </c>
      <c r="P333" s="6" t="s">
        <v>21</v>
      </c>
      <c r="Q333" s="6" t="str">
        <f>VLOOKUP(C333,'[1]Customer List Query'!$A$2:$B$48,2,FALSE)</f>
        <v>Molly</v>
      </c>
      <c r="R333" s="13"/>
    </row>
    <row r="334" spans="1:18" x14ac:dyDescent="0.25">
      <c r="A334" s="6">
        <v>10734</v>
      </c>
      <c r="B334" s="7">
        <v>40288</v>
      </c>
      <c r="C334" s="14" t="s">
        <v>63</v>
      </c>
      <c r="D334" s="14" t="s">
        <v>104</v>
      </c>
      <c r="E334" s="6" t="s">
        <v>18</v>
      </c>
      <c r="F334" s="8" t="s">
        <v>39</v>
      </c>
      <c r="G334" s="6" t="s">
        <v>31</v>
      </c>
      <c r="H334" s="9">
        <v>234.18</v>
      </c>
      <c r="I334" s="10">
        <v>4</v>
      </c>
      <c r="J334" s="9">
        <f t="shared" si="51"/>
        <v>936.72</v>
      </c>
      <c r="K334" s="9">
        <f t="shared" si="52"/>
        <v>56.203200000000002</v>
      </c>
      <c r="L334" s="11">
        <f t="shared" si="48"/>
        <v>992.92</v>
      </c>
      <c r="M334" s="11">
        <v>309.12</v>
      </c>
      <c r="N334" s="11">
        <f t="shared" si="49"/>
        <v>627.6</v>
      </c>
      <c r="O334" s="12">
        <f t="shared" si="50"/>
        <v>0.66999743786830646</v>
      </c>
      <c r="P334" s="6" t="s">
        <v>21</v>
      </c>
      <c r="Q334" s="6" t="str">
        <f>VLOOKUP(C334,'[1]Customer List Query'!$A$2:$B$48,2,FALSE)</f>
        <v>Doug</v>
      </c>
      <c r="R334" s="13"/>
    </row>
    <row r="335" spans="1:18" x14ac:dyDescent="0.25">
      <c r="A335" s="6">
        <v>10735</v>
      </c>
      <c r="B335" s="7">
        <v>40288</v>
      </c>
      <c r="C335" s="14" t="s">
        <v>61</v>
      </c>
      <c r="D335" s="14" t="s">
        <v>105</v>
      </c>
      <c r="E335" s="8" t="s">
        <v>26</v>
      </c>
      <c r="F335" s="8" t="s">
        <v>46</v>
      </c>
      <c r="G335" s="6" t="s">
        <v>31</v>
      </c>
      <c r="H335" s="9">
        <v>11.95</v>
      </c>
      <c r="I335" s="10">
        <v>5</v>
      </c>
      <c r="J335" s="9">
        <f t="shared" si="51"/>
        <v>59.75</v>
      </c>
      <c r="K335" s="9">
        <f t="shared" si="52"/>
        <v>3.585</v>
      </c>
      <c r="L335" s="11">
        <f t="shared" si="48"/>
        <v>63.34</v>
      </c>
      <c r="M335" s="11">
        <v>22.59</v>
      </c>
      <c r="N335" s="11">
        <f t="shared" si="49"/>
        <v>37.159999999999997</v>
      </c>
      <c r="O335" s="12">
        <f t="shared" si="50"/>
        <v>0.62192468619246855</v>
      </c>
      <c r="P335" s="6" t="s">
        <v>21</v>
      </c>
      <c r="Q335" s="6" t="str">
        <f>VLOOKUP(C335,'[1]Customer List Query'!$A$2:$B$48,2,FALSE)</f>
        <v>Sandra</v>
      </c>
      <c r="R335" s="13"/>
    </row>
    <row r="336" spans="1:18" x14ac:dyDescent="0.25">
      <c r="A336" s="6">
        <v>10736</v>
      </c>
      <c r="B336" s="7">
        <v>40288</v>
      </c>
      <c r="C336" s="14" t="s">
        <v>61</v>
      </c>
      <c r="D336" s="14" t="s">
        <v>105</v>
      </c>
      <c r="E336" s="8" t="s">
        <v>26</v>
      </c>
      <c r="F336" s="6" t="s">
        <v>55</v>
      </c>
      <c r="G336" s="6" t="s">
        <v>28</v>
      </c>
      <c r="H336" s="9">
        <v>299</v>
      </c>
      <c r="I336" s="10">
        <v>9</v>
      </c>
      <c r="J336" s="9">
        <f t="shared" si="51"/>
        <v>2691</v>
      </c>
      <c r="K336" s="9">
        <f t="shared" si="52"/>
        <v>161.46</v>
      </c>
      <c r="L336" s="11">
        <f t="shared" si="48"/>
        <v>2852.46</v>
      </c>
      <c r="M336" s="11">
        <v>834.21</v>
      </c>
      <c r="N336" s="11">
        <f t="shared" si="49"/>
        <v>1856.79</v>
      </c>
      <c r="O336" s="12">
        <f t="shared" si="50"/>
        <v>0.69</v>
      </c>
      <c r="P336" s="6" t="s">
        <v>21</v>
      </c>
      <c r="Q336" s="6" t="str">
        <f>VLOOKUP(C336,'[1]Customer List Query'!$A$2:$B$48,2,FALSE)</f>
        <v>Sandra</v>
      </c>
      <c r="R336" s="13"/>
    </row>
    <row r="337" spans="1:18" x14ac:dyDescent="0.25">
      <c r="A337" s="6">
        <v>10737</v>
      </c>
      <c r="B337" s="7">
        <v>40288</v>
      </c>
      <c r="C337" t="s">
        <v>17</v>
      </c>
      <c r="D337" s="14" t="s">
        <v>104</v>
      </c>
      <c r="E337" s="6" t="s">
        <v>18</v>
      </c>
      <c r="F337" s="8" t="s">
        <v>19</v>
      </c>
      <c r="G337" s="6" t="s">
        <v>20</v>
      </c>
      <c r="H337" s="9">
        <v>44.6</v>
      </c>
      <c r="I337" s="10">
        <v>1</v>
      </c>
      <c r="J337" s="9">
        <f t="shared" si="51"/>
        <v>44.6</v>
      </c>
      <c r="K337" s="9">
        <f t="shared" si="52"/>
        <v>2.6760000000000002</v>
      </c>
      <c r="L337" s="11">
        <f t="shared" si="48"/>
        <v>47.28</v>
      </c>
      <c r="M337" s="11">
        <v>96.34</v>
      </c>
      <c r="N337" s="11">
        <f t="shared" si="49"/>
        <v>-51.74</v>
      </c>
      <c r="O337" s="12">
        <f t="shared" si="50"/>
        <v>-1.1600896860986547</v>
      </c>
      <c r="P337" s="6" t="s">
        <v>21</v>
      </c>
      <c r="Q337" s="6" t="str">
        <f>VLOOKUP(C337,'[1]Customer List Query'!$A$2:$B$48,2,FALSE)</f>
        <v>Doug</v>
      </c>
      <c r="R337" s="13"/>
    </row>
    <row r="338" spans="1:18" x14ac:dyDescent="0.25">
      <c r="A338" s="6">
        <v>10738</v>
      </c>
      <c r="B338" s="7">
        <v>40292</v>
      </c>
      <c r="C338" t="s">
        <v>17</v>
      </c>
      <c r="D338" s="14" t="s">
        <v>104</v>
      </c>
      <c r="E338" s="6" t="s">
        <v>18</v>
      </c>
      <c r="F338" s="8" t="s">
        <v>78</v>
      </c>
      <c r="G338" s="6" t="s">
        <v>20</v>
      </c>
      <c r="H338" s="9">
        <v>15.49</v>
      </c>
      <c r="I338" s="10">
        <v>8</v>
      </c>
      <c r="J338" s="9">
        <f t="shared" si="51"/>
        <v>123.92</v>
      </c>
      <c r="K338" s="9">
        <f t="shared" si="52"/>
        <v>7.4352</v>
      </c>
      <c r="L338" s="11">
        <f t="shared" si="48"/>
        <v>131.36000000000001</v>
      </c>
      <c r="M338" s="11">
        <v>86.43</v>
      </c>
      <c r="N338" s="11">
        <f t="shared" si="49"/>
        <v>37.489999999999995</v>
      </c>
      <c r="O338" s="12">
        <f t="shared" si="50"/>
        <v>0.30253389283408644</v>
      </c>
      <c r="P338" s="6" t="s">
        <v>43</v>
      </c>
      <c r="Q338" s="6" t="str">
        <f>VLOOKUP(C338,'[1]Customer List Query'!$A$2:$B$48,2,FALSE)</f>
        <v>Doug</v>
      </c>
      <c r="R338" s="13"/>
    </row>
    <row r="339" spans="1:18" x14ac:dyDescent="0.25">
      <c r="A339" s="6">
        <v>10739</v>
      </c>
      <c r="B339" s="7">
        <v>40292</v>
      </c>
      <c r="C339" t="s">
        <v>44</v>
      </c>
      <c r="D339" s="14" t="s">
        <v>104</v>
      </c>
      <c r="E339" s="6" t="s">
        <v>18</v>
      </c>
      <c r="F339" s="8" t="s">
        <v>78</v>
      </c>
      <c r="G339" s="6" t="s">
        <v>20</v>
      </c>
      <c r="H339" s="9">
        <v>29.95</v>
      </c>
      <c r="I339" s="10">
        <v>2</v>
      </c>
      <c r="J339" s="9">
        <f t="shared" si="51"/>
        <v>59.9</v>
      </c>
      <c r="K339" s="9">
        <f t="shared" si="52"/>
        <v>3.5939999999999999</v>
      </c>
      <c r="L339" s="11">
        <f t="shared" si="48"/>
        <v>63.49</v>
      </c>
      <c r="M339" s="11">
        <v>97.04</v>
      </c>
      <c r="N339" s="11">
        <f t="shared" si="49"/>
        <v>-37.140000000000008</v>
      </c>
      <c r="O339" s="12">
        <f t="shared" si="50"/>
        <v>-0.62003338898163618</v>
      </c>
      <c r="P339" s="6" t="s">
        <v>21</v>
      </c>
      <c r="Q339" s="6" t="str">
        <f>VLOOKUP(C339,'[1]Customer List Query'!$A$2:$B$48,2,FALSE)</f>
        <v>Bobby</v>
      </c>
      <c r="R339" s="13"/>
    </row>
    <row r="340" spans="1:18" x14ac:dyDescent="0.25">
      <c r="A340" s="6">
        <v>10740</v>
      </c>
      <c r="B340" s="7">
        <v>40292</v>
      </c>
      <c r="C340" t="s">
        <v>50</v>
      </c>
      <c r="D340" s="14" t="s">
        <v>106</v>
      </c>
      <c r="E340" s="6" t="s">
        <v>18</v>
      </c>
      <c r="F340" s="6" t="s">
        <v>37</v>
      </c>
      <c r="G340" s="6" t="s">
        <v>31</v>
      </c>
      <c r="H340" s="9">
        <v>5.99</v>
      </c>
      <c r="I340" s="10">
        <v>10</v>
      </c>
      <c r="J340" s="9">
        <f t="shared" si="51"/>
        <v>59.9</v>
      </c>
      <c r="K340" s="9">
        <f t="shared" si="52"/>
        <v>3.5939999999999999</v>
      </c>
      <c r="L340" s="11">
        <f t="shared" si="48"/>
        <v>63.49</v>
      </c>
      <c r="M340" s="11">
        <v>16.05</v>
      </c>
      <c r="N340" s="11">
        <f t="shared" si="49"/>
        <v>43.849999999999994</v>
      </c>
      <c r="O340" s="12">
        <f t="shared" si="50"/>
        <v>0.73205342237061766</v>
      </c>
      <c r="P340" s="6" t="s">
        <v>43</v>
      </c>
      <c r="Q340" s="6" t="str">
        <f>VLOOKUP(C340,'[1]Customer List Query'!$A$2:$B$48,2,FALSE)</f>
        <v>Scott</v>
      </c>
      <c r="R340" s="13"/>
    </row>
    <row r="341" spans="1:18" x14ac:dyDescent="0.25">
      <c r="A341" s="6">
        <v>10741</v>
      </c>
      <c r="B341" s="7">
        <v>40293</v>
      </c>
      <c r="C341" t="s">
        <v>17</v>
      </c>
      <c r="D341" s="14" t="s">
        <v>104</v>
      </c>
      <c r="E341" s="6" t="s">
        <v>18</v>
      </c>
      <c r="F341" s="6" t="s">
        <v>37</v>
      </c>
      <c r="G341" s="6" t="s">
        <v>31</v>
      </c>
      <c r="H341" s="9">
        <v>2</v>
      </c>
      <c r="I341" s="10">
        <v>5</v>
      </c>
      <c r="J341" s="9">
        <f t="shared" si="51"/>
        <v>10</v>
      </c>
      <c r="K341" s="9">
        <f t="shared" si="52"/>
        <v>0.6</v>
      </c>
      <c r="L341" s="11">
        <f t="shared" si="48"/>
        <v>10.6</v>
      </c>
      <c r="M341" s="11">
        <v>11.43</v>
      </c>
      <c r="N341" s="11">
        <f t="shared" si="49"/>
        <v>-1.4299999999999997</v>
      </c>
      <c r="O341" s="12">
        <f t="shared" si="50"/>
        <v>-0.14299999999999996</v>
      </c>
      <c r="P341" s="6" t="s">
        <v>24</v>
      </c>
      <c r="Q341" s="6" t="str">
        <f>VLOOKUP(C341,'[1]Customer List Query'!$A$2:$B$48,2,FALSE)</f>
        <v>Doug</v>
      </c>
      <c r="R341" s="13"/>
    </row>
    <row r="342" spans="1:18" x14ac:dyDescent="0.25">
      <c r="A342" s="6">
        <v>10742</v>
      </c>
      <c r="B342" s="7">
        <v>40293</v>
      </c>
      <c r="C342" t="s">
        <v>79</v>
      </c>
      <c r="D342" s="14" t="s">
        <v>106</v>
      </c>
      <c r="E342" s="6" t="s">
        <v>18</v>
      </c>
      <c r="F342" s="6" t="s">
        <v>88</v>
      </c>
      <c r="G342" s="8" t="s">
        <v>42</v>
      </c>
      <c r="H342" s="9">
        <v>129.99</v>
      </c>
      <c r="I342" s="10">
        <v>4</v>
      </c>
      <c r="J342" s="9">
        <f t="shared" si="51"/>
        <v>519.96</v>
      </c>
      <c r="K342" s="9">
        <f t="shared" si="52"/>
        <v>31.197600000000001</v>
      </c>
      <c r="L342" s="11">
        <f t="shared" si="48"/>
        <v>551.16</v>
      </c>
      <c r="M342" s="11">
        <v>145.59</v>
      </c>
      <c r="N342" s="11">
        <f t="shared" si="49"/>
        <v>374.37</v>
      </c>
      <c r="O342" s="12">
        <f t="shared" si="50"/>
        <v>0.71999769213016385</v>
      </c>
      <c r="P342" s="6" t="s">
        <v>21</v>
      </c>
      <c r="Q342" s="6" t="str">
        <f>VLOOKUP(C342,'[1]Customer List Query'!$A$2:$B$48,2,FALSE)</f>
        <v>Doug</v>
      </c>
      <c r="R342" s="13"/>
    </row>
    <row r="343" spans="1:18" x14ac:dyDescent="0.25">
      <c r="A343" s="6">
        <v>10743</v>
      </c>
      <c r="B343" s="7">
        <v>40293</v>
      </c>
      <c r="C343" t="s">
        <v>69</v>
      </c>
      <c r="D343" s="14" t="s">
        <v>104</v>
      </c>
      <c r="E343" s="6" t="s">
        <v>18</v>
      </c>
      <c r="F343" s="6" t="s">
        <v>33</v>
      </c>
      <c r="G343" s="6" t="s">
        <v>20</v>
      </c>
      <c r="H343" s="9">
        <v>24.95</v>
      </c>
      <c r="I343" s="10">
        <v>6</v>
      </c>
      <c r="J343" s="9">
        <f t="shared" si="51"/>
        <v>149.69999999999999</v>
      </c>
      <c r="K343" s="9">
        <f t="shared" si="52"/>
        <v>8.9819999999999993</v>
      </c>
      <c r="L343" s="11">
        <f t="shared" si="48"/>
        <v>158.68</v>
      </c>
      <c r="M343" s="11">
        <v>22.46</v>
      </c>
      <c r="N343" s="11">
        <f t="shared" si="49"/>
        <v>127.23999999999998</v>
      </c>
      <c r="O343" s="12">
        <f t="shared" si="50"/>
        <v>0.84996659986639944</v>
      </c>
      <c r="P343" s="6" t="s">
        <v>21</v>
      </c>
      <c r="Q343" s="6" t="str">
        <f>VLOOKUP(C343,'[1]Customer List Query'!$A$2:$B$48,2,FALSE)</f>
        <v>Tammy</v>
      </c>
      <c r="R343" s="13"/>
    </row>
    <row r="344" spans="1:18" x14ac:dyDescent="0.25">
      <c r="A344" s="6">
        <v>10744</v>
      </c>
      <c r="B344" s="7">
        <v>40293</v>
      </c>
      <c r="C344" s="14" t="s">
        <v>75</v>
      </c>
      <c r="D344" s="14" t="s">
        <v>106</v>
      </c>
      <c r="E344" s="6" t="s">
        <v>18</v>
      </c>
      <c r="F344" s="6" t="s">
        <v>70</v>
      </c>
      <c r="G344" s="6" t="s">
        <v>31</v>
      </c>
      <c r="H344" s="9">
        <v>12</v>
      </c>
      <c r="I344" s="10">
        <v>9</v>
      </c>
      <c r="J344" s="9">
        <f t="shared" si="51"/>
        <v>108</v>
      </c>
      <c r="K344" s="9">
        <f t="shared" si="52"/>
        <v>6.4799999999999995</v>
      </c>
      <c r="L344" s="11">
        <f t="shared" si="48"/>
        <v>114.48</v>
      </c>
      <c r="M344" s="11">
        <v>26.88</v>
      </c>
      <c r="N344" s="11">
        <f t="shared" si="49"/>
        <v>81.12</v>
      </c>
      <c r="O344" s="12">
        <f t="shared" si="50"/>
        <v>0.75111111111111117</v>
      </c>
      <c r="P344" s="6" t="s">
        <v>21</v>
      </c>
      <c r="Q344" s="6" t="str">
        <f>VLOOKUP(C344,'[1]Customer List Query'!$A$2:$B$48,2,FALSE)</f>
        <v>Sandra</v>
      </c>
      <c r="R344" s="13"/>
    </row>
    <row r="345" spans="1:18" x14ac:dyDescent="0.25">
      <c r="A345" s="6">
        <v>10745</v>
      </c>
      <c r="B345" s="7">
        <v>40293</v>
      </c>
      <c r="C345" t="s">
        <v>72</v>
      </c>
      <c r="D345" s="14" t="s">
        <v>107</v>
      </c>
      <c r="E345" s="6" t="s">
        <v>18</v>
      </c>
      <c r="F345" s="6" t="s">
        <v>81</v>
      </c>
      <c r="G345" s="6" t="s">
        <v>20</v>
      </c>
      <c r="H345" s="9">
        <v>133</v>
      </c>
      <c r="I345" s="10">
        <v>1</v>
      </c>
      <c r="J345" s="9">
        <f t="shared" si="51"/>
        <v>133</v>
      </c>
      <c r="K345" s="9">
        <f t="shared" si="52"/>
        <v>7.9799999999999995</v>
      </c>
      <c r="L345" s="11">
        <f t="shared" si="48"/>
        <v>140.97999999999999</v>
      </c>
      <c r="M345" s="11">
        <v>571.9</v>
      </c>
      <c r="N345" s="11">
        <f t="shared" si="49"/>
        <v>-438.9</v>
      </c>
      <c r="O345" s="12">
        <f t="shared" si="50"/>
        <v>-3.3</v>
      </c>
      <c r="P345" s="6" t="s">
        <v>21</v>
      </c>
      <c r="Q345" s="6" t="str">
        <f>VLOOKUP(C345,'[1]Customer List Query'!$A$2:$B$48,2,FALSE)</f>
        <v>Sabrina</v>
      </c>
      <c r="R345" s="13"/>
    </row>
    <row r="346" spans="1:18" x14ac:dyDescent="0.25">
      <c r="A346" s="6">
        <v>10746</v>
      </c>
      <c r="B346" s="7">
        <v>40293</v>
      </c>
      <c r="C346" t="s">
        <v>82</v>
      </c>
      <c r="D346" s="14" t="s">
        <v>109</v>
      </c>
      <c r="E346" s="6" t="s">
        <v>18</v>
      </c>
      <c r="F346" s="6" t="s">
        <v>92</v>
      </c>
      <c r="G346" s="6" t="s">
        <v>49</v>
      </c>
      <c r="H346" s="9">
        <v>75</v>
      </c>
      <c r="I346" s="10"/>
      <c r="J346" s="9">
        <f>H346</f>
        <v>75</v>
      </c>
      <c r="K346" s="9">
        <v>0</v>
      </c>
      <c r="L346" s="11">
        <f t="shared" si="48"/>
        <v>75</v>
      </c>
      <c r="M346" s="11">
        <v>204</v>
      </c>
      <c r="N346" s="11">
        <f t="shared" si="49"/>
        <v>-129</v>
      </c>
      <c r="O346" s="12">
        <f t="shared" si="50"/>
        <v>-1.72</v>
      </c>
      <c r="P346" s="6" t="s">
        <v>21</v>
      </c>
      <c r="Q346" s="6" t="str">
        <f>VLOOKUP(C346,'[1]Customer List Query'!$A$2:$B$48,2,FALSE)</f>
        <v>Scott</v>
      </c>
      <c r="R346" s="13"/>
    </row>
    <row r="347" spans="1:18" x14ac:dyDescent="0.25">
      <c r="A347" s="6">
        <v>10747</v>
      </c>
      <c r="B347" s="7">
        <v>40294</v>
      </c>
      <c r="C347" s="14" t="s">
        <v>84</v>
      </c>
      <c r="D347" s="14" t="s">
        <v>104</v>
      </c>
      <c r="E347" s="8" t="s">
        <v>65</v>
      </c>
      <c r="F347" s="8" t="s">
        <v>35</v>
      </c>
      <c r="G347" s="6" t="s">
        <v>31</v>
      </c>
      <c r="H347" s="9">
        <v>1129.95</v>
      </c>
      <c r="I347" s="10">
        <v>9</v>
      </c>
      <c r="J347" s="9">
        <f>ROUND(H347*I347,2)</f>
        <v>10169.549999999999</v>
      </c>
      <c r="K347" s="9">
        <f>J347*0.06</f>
        <v>610.17299999999989</v>
      </c>
      <c r="L347" s="11">
        <f t="shared" si="48"/>
        <v>10779.72</v>
      </c>
      <c r="M347" s="11">
        <v>3762.73</v>
      </c>
      <c r="N347" s="11">
        <f t="shared" si="49"/>
        <v>6406.82</v>
      </c>
      <c r="O347" s="12">
        <f t="shared" si="50"/>
        <v>0.63000034416468775</v>
      </c>
      <c r="P347" s="6" t="s">
        <v>21</v>
      </c>
      <c r="Q347" s="6" t="str">
        <f>VLOOKUP(C347,'[1]Customer List Query'!$A$2:$B$48,2,FALSE)</f>
        <v>Molly</v>
      </c>
      <c r="R347" s="13"/>
    </row>
    <row r="348" spans="1:18" x14ac:dyDescent="0.25">
      <c r="A348" s="6">
        <v>10748</v>
      </c>
      <c r="B348" s="7">
        <v>40294</v>
      </c>
      <c r="C348" t="s">
        <v>54</v>
      </c>
      <c r="D348" s="14" t="s">
        <v>106</v>
      </c>
      <c r="E348" s="8" t="s">
        <v>26</v>
      </c>
      <c r="F348" s="6" t="s">
        <v>48</v>
      </c>
      <c r="G348" s="6" t="s">
        <v>49</v>
      </c>
      <c r="H348" s="9">
        <v>257</v>
      </c>
      <c r="I348" s="10"/>
      <c r="J348" s="9">
        <f>H348</f>
        <v>257</v>
      </c>
      <c r="K348" s="9">
        <v>0</v>
      </c>
      <c r="L348" s="11">
        <f t="shared" si="48"/>
        <v>257</v>
      </c>
      <c r="M348" s="11">
        <v>398.35</v>
      </c>
      <c r="N348" s="11">
        <f t="shared" si="49"/>
        <v>-141.35000000000002</v>
      </c>
      <c r="O348" s="12">
        <f t="shared" si="50"/>
        <v>-0.55000000000000004</v>
      </c>
      <c r="P348" s="6" t="s">
        <v>21</v>
      </c>
      <c r="Q348" s="6" t="str">
        <f>VLOOKUP(C348,'[1]Customer List Query'!$A$2:$B$48,2,FALSE)</f>
        <v>Molly</v>
      </c>
      <c r="R348" s="13"/>
    </row>
    <row r="349" spans="1:18" x14ac:dyDescent="0.25">
      <c r="A349" s="6">
        <v>10749</v>
      </c>
      <c r="B349" s="7">
        <v>40294</v>
      </c>
      <c r="C349" s="14" t="s">
        <v>84</v>
      </c>
      <c r="D349" s="14" t="s">
        <v>104</v>
      </c>
      <c r="E349" s="8" t="s">
        <v>65</v>
      </c>
      <c r="F349" s="6" t="s">
        <v>33</v>
      </c>
      <c r="G349" s="6" t="s">
        <v>20</v>
      </c>
      <c r="H349" s="9">
        <v>4.3</v>
      </c>
      <c r="I349" s="10">
        <v>4</v>
      </c>
      <c r="J349" s="9">
        <f>ROUND(H349*I349,2)</f>
        <v>17.2</v>
      </c>
      <c r="K349" s="9">
        <f>J349*0.06</f>
        <v>1.032</v>
      </c>
      <c r="L349" s="11">
        <f t="shared" si="48"/>
        <v>18.23</v>
      </c>
      <c r="M349" s="11">
        <v>3.48</v>
      </c>
      <c r="N349" s="11">
        <f t="shared" si="49"/>
        <v>13.719999999999999</v>
      </c>
      <c r="O349" s="12">
        <f t="shared" si="50"/>
        <v>0.79767441860465116</v>
      </c>
      <c r="P349" s="6" t="s">
        <v>21</v>
      </c>
      <c r="Q349" s="6" t="str">
        <f>VLOOKUP(C349,'[1]Customer List Query'!$A$2:$B$48,2,FALSE)</f>
        <v>Molly</v>
      </c>
      <c r="R349" s="13"/>
    </row>
    <row r="350" spans="1:18" x14ac:dyDescent="0.25">
      <c r="A350" s="6">
        <v>10750</v>
      </c>
      <c r="B350" s="7">
        <v>40294</v>
      </c>
      <c r="C350" t="s">
        <v>59</v>
      </c>
      <c r="D350" s="14" t="s">
        <v>104</v>
      </c>
      <c r="E350" s="6" t="s">
        <v>18</v>
      </c>
      <c r="F350" s="6" t="s">
        <v>37</v>
      </c>
      <c r="G350" s="6" t="s">
        <v>31</v>
      </c>
      <c r="H350" s="9">
        <v>8.99</v>
      </c>
      <c r="I350" s="10">
        <v>8</v>
      </c>
      <c r="J350" s="9">
        <f>ROUND(H350*I350,2)</f>
        <v>71.92</v>
      </c>
      <c r="K350" s="9">
        <f>J350*0.06</f>
        <v>4.3151999999999999</v>
      </c>
      <c r="L350" s="11">
        <f t="shared" si="48"/>
        <v>76.239999999999995</v>
      </c>
      <c r="M350" s="11">
        <v>33.979999999999997</v>
      </c>
      <c r="N350" s="11">
        <f t="shared" si="49"/>
        <v>37.940000000000005</v>
      </c>
      <c r="O350" s="12">
        <f t="shared" si="50"/>
        <v>0.52753058954393772</v>
      </c>
      <c r="P350" s="6" t="s">
        <v>21</v>
      </c>
      <c r="Q350" s="6" t="str">
        <f>VLOOKUP(C350,'[1]Customer List Query'!$A$2:$B$48,2,FALSE)</f>
        <v>Steve</v>
      </c>
      <c r="R350" s="13"/>
    </row>
    <row r="351" spans="1:18" x14ac:dyDescent="0.25">
      <c r="A351" s="6">
        <v>10751</v>
      </c>
      <c r="B351" s="7">
        <v>40294</v>
      </c>
      <c r="C351" t="s">
        <v>40</v>
      </c>
      <c r="D351" s="14" t="s">
        <v>108</v>
      </c>
      <c r="E351" s="6" t="s">
        <v>18</v>
      </c>
      <c r="F351" s="8" t="s">
        <v>68</v>
      </c>
      <c r="G351" s="6" t="s">
        <v>31</v>
      </c>
      <c r="H351" s="9">
        <v>117.34</v>
      </c>
      <c r="I351" s="10">
        <v>1</v>
      </c>
      <c r="J351" s="9">
        <f>ROUND(H351*I351,2)</f>
        <v>117.34</v>
      </c>
      <c r="K351" s="9">
        <f>J351*0.06</f>
        <v>7.0404</v>
      </c>
      <c r="L351" s="11">
        <f t="shared" si="48"/>
        <v>124.38</v>
      </c>
      <c r="M351" s="11">
        <v>262.83999999999997</v>
      </c>
      <c r="N351" s="11">
        <f t="shared" si="49"/>
        <v>-145.49999999999997</v>
      </c>
      <c r="O351" s="12">
        <f t="shared" si="50"/>
        <v>-1.2399863644111127</v>
      </c>
      <c r="P351" s="6" t="s">
        <v>21</v>
      </c>
      <c r="Q351" s="6" t="str">
        <f>VLOOKUP(C351,'[1]Customer List Query'!$A$2:$B$48,2,FALSE)</f>
        <v>Sandra</v>
      </c>
      <c r="R351" s="13"/>
    </row>
    <row r="352" spans="1:18" x14ac:dyDescent="0.25">
      <c r="A352" s="6">
        <v>10752</v>
      </c>
      <c r="B352" s="7">
        <v>40294</v>
      </c>
      <c r="C352" s="14" t="s">
        <v>64</v>
      </c>
      <c r="D352" s="14" t="s">
        <v>104</v>
      </c>
      <c r="E352" s="8" t="s">
        <v>65</v>
      </c>
      <c r="F352" s="6" t="s">
        <v>76</v>
      </c>
      <c r="G352" s="6" t="s">
        <v>49</v>
      </c>
      <c r="H352" s="9">
        <v>50</v>
      </c>
      <c r="I352" s="10"/>
      <c r="J352" s="9">
        <f>H352</f>
        <v>50</v>
      </c>
      <c r="K352" s="9">
        <v>0</v>
      </c>
      <c r="L352" s="11">
        <f t="shared" si="48"/>
        <v>50</v>
      </c>
      <c r="M352" s="11">
        <v>72</v>
      </c>
      <c r="N352" s="11">
        <f t="shared" si="49"/>
        <v>-22</v>
      </c>
      <c r="O352" s="12">
        <f t="shared" si="50"/>
        <v>-0.44</v>
      </c>
      <c r="P352" s="6" t="s">
        <v>21</v>
      </c>
      <c r="Q352" s="6" t="str">
        <f>VLOOKUP(C352,'[1]Customer List Query'!$A$2:$B$48,2,FALSE)</f>
        <v>Chris</v>
      </c>
      <c r="R352" s="13"/>
    </row>
    <row r="353" spans="1:18" x14ac:dyDescent="0.25">
      <c r="A353" s="6">
        <v>10753</v>
      </c>
      <c r="B353" s="7">
        <v>40294</v>
      </c>
      <c r="C353" t="s">
        <v>40</v>
      </c>
      <c r="D353" s="14" t="s">
        <v>108</v>
      </c>
      <c r="E353" s="6" t="s">
        <v>18</v>
      </c>
      <c r="F353" s="6" t="s">
        <v>60</v>
      </c>
      <c r="G353" s="6" t="s">
        <v>28</v>
      </c>
      <c r="H353" s="9">
        <v>184.77</v>
      </c>
      <c r="I353" s="10">
        <v>7</v>
      </c>
      <c r="J353" s="9">
        <f>ROUND(H353*I353,2)</f>
        <v>1293.3900000000001</v>
      </c>
      <c r="K353" s="9">
        <f t="shared" ref="K353:K359" si="53">J353*0.06</f>
        <v>77.603400000000008</v>
      </c>
      <c r="L353" s="11">
        <f t="shared" si="48"/>
        <v>1370.99</v>
      </c>
      <c r="M353" s="11">
        <v>426.82</v>
      </c>
      <c r="N353" s="11">
        <f t="shared" si="49"/>
        <v>866.57000000000016</v>
      </c>
      <c r="O353" s="12">
        <f t="shared" si="50"/>
        <v>0.66999899488939929</v>
      </c>
      <c r="P353" s="6" t="s">
        <v>21</v>
      </c>
      <c r="Q353" s="6" t="str">
        <f>VLOOKUP(C353,'[1]Customer List Query'!$A$2:$B$48,2,FALSE)</f>
        <v>Sandra</v>
      </c>
      <c r="R353" s="13"/>
    </row>
    <row r="354" spans="1:18" x14ac:dyDescent="0.25">
      <c r="A354" s="6">
        <v>10754</v>
      </c>
      <c r="B354" s="7">
        <v>40294</v>
      </c>
      <c r="C354" t="s">
        <v>85</v>
      </c>
      <c r="D354" s="14" t="s">
        <v>108</v>
      </c>
      <c r="E354" s="8" t="s">
        <v>26</v>
      </c>
      <c r="F354" s="6" t="s">
        <v>23</v>
      </c>
      <c r="G354" s="6" t="s">
        <v>20</v>
      </c>
      <c r="H354" s="9">
        <v>9.9499999999999993</v>
      </c>
      <c r="I354" s="10">
        <v>3</v>
      </c>
      <c r="J354" s="9">
        <f>ROUND(H354*I354,2)</f>
        <v>29.85</v>
      </c>
      <c r="K354" s="9">
        <f t="shared" si="53"/>
        <v>1.7909999999999999</v>
      </c>
      <c r="L354" s="11">
        <f t="shared" si="48"/>
        <v>31.64</v>
      </c>
      <c r="M354" s="11">
        <v>26.47</v>
      </c>
      <c r="N354" s="11">
        <f t="shared" si="49"/>
        <v>3.3800000000000026</v>
      </c>
      <c r="O354" s="12">
        <f t="shared" si="50"/>
        <v>0.1132328308207706</v>
      </c>
      <c r="P354" s="6" t="s">
        <v>21</v>
      </c>
      <c r="Q354" s="6" t="str">
        <f>VLOOKUP(C354,'[1]Customer List Query'!$A$2:$B$48,2,FALSE)</f>
        <v>Sabrina</v>
      </c>
      <c r="R354" s="13"/>
    </row>
    <row r="355" spans="1:18" x14ac:dyDescent="0.25">
      <c r="A355" s="6">
        <v>10755</v>
      </c>
      <c r="B355" s="7">
        <v>40295</v>
      </c>
      <c r="C355" t="s">
        <v>54</v>
      </c>
      <c r="D355" s="14" t="s">
        <v>106</v>
      </c>
      <c r="E355" s="8" t="s">
        <v>26</v>
      </c>
      <c r="F355" s="6" t="s">
        <v>99</v>
      </c>
      <c r="G355" s="6" t="s">
        <v>49</v>
      </c>
      <c r="H355" s="9">
        <v>24.07</v>
      </c>
      <c r="I355" s="10"/>
      <c r="J355" s="9">
        <f>H355</f>
        <v>24.07</v>
      </c>
      <c r="K355" s="9">
        <f t="shared" si="53"/>
        <v>1.4441999999999999</v>
      </c>
      <c r="L355" s="11">
        <f t="shared" si="48"/>
        <v>25.51</v>
      </c>
      <c r="M355" s="11">
        <v>60.66</v>
      </c>
      <c r="N355" s="11">
        <f t="shared" si="49"/>
        <v>-36.589999999999996</v>
      </c>
      <c r="O355" s="12">
        <f t="shared" si="50"/>
        <v>-1.5201495637723306</v>
      </c>
      <c r="P355" s="6" t="s">
        <v>21</v>
      </c>
      <c r="Q355" s="6" t="str">
        <f>VLOOKUP(C355,'[1]Customer List Query'!$A$2:$B$48,2,FALSE)</f>
        <v>Molly</v>
      </c>
      <c r="R355" s="13"/>
    </row>
    <row r="356" spans="1:18" x14ac:dyDescent="0.25">
      <c r="A356" s="6">
        <v>10756</v>
      </c>
      <c r="B356" s="7">
        <v>40295</v>
      </c>
      <c r="C356" s="14" t="s">
        <v>84</v>
      </c>
      <c r="D356" s="14" t="s">
        <v>104</v>
      </c>
      <c r="E356" s="8" t="s">
        <v>65</v>
      </c>
      <c r="F356" s="6" t="s">
        <v>53</v>
      </c>
      <c r="G356" s="8" t="s">
        <v>42</v>
      </c>
      <c r="H356" s="9">
        <v>26.95</v>
      </c>
      <c r="I356" s="10">
        <v>5</v>
      </c>
      <c r="J356" s="9">
        <f>ROUND(H356*I356,2)</f>
        <v>134.75</v>
      </c>
      <c r="K356" s="9">
        <f t="shared" si="53"/>
        <v>8.0849999999999991</v>
      </c>
      <c r="L356" s="11">
        <f t="shared" si="48"/>
        <v>142.84</v>
      </c>
      <c r="M356" s="11">
        <v>113.19</v>
      </c>
      <c r="N356" s="11">
        <f t="shared" si="49"/>
        <v>21.560000000000002</v>
      </c>
      <c r="O356" s="12">
        <f t="shared" si="50"/>
        <v>0.16</v>
      </c>
      <c r="P356" s="6" t="s">
        <v>21</v>
      </c>
      <c r="Q356" s="6" t="str">
        <f>VLOOKUP(C356,'[1]Customer List Query'!$A$2:$B$48,2,FALSE)</f>
        <v>Molly</v>
      </c>
      <c r="R356" s="13"/>
    </row>
    <row r="357" spans="1:18" x14ac:dyDescent="0.25">
      <c r="A357" s="6">
        <v>10757</v>
      </c>
      <c r="B357" s="7">
        <v>40295</v>
      </c>
      <c r="C357" t="s">
        <v>45</v>
      </c>
      <c r="D357" s="14" t="s">
        <v>108</v>
      </c>
      <c r="E357" s="8" t="s">
        <v>26</v>
      </c>
      <c r="F357" s="8" t="s">
        <v>39</v>
      </c>
      <c r="G357" s="6" t="s">
        <v>31</v>
      </c>
      <c r="H357" s="9">
        <v>199</v>
      </c>
      <c r="I357" s="10">
        <v>2</v>
      </c>
      <c r="J357" s="9">
        <f>ROUND(H357*I357,2)</f>
        <v>398</v>
      </c>
      <c r="K357" s="9">
        <f t="shared" si="53"/>
        <v>23.88</v>
      </c>
      <c r="L357" s="11">
        <f t="shared" si="48"/>
        <v>421.88</v>
      </c>
      <c r="M357" s="11">
        <v>728.34</v>
      </c>
      <c r="N357" s="11">
        <f t="shared" si="49"/>
        <v>-330.34000000000003</v>
      </c>
      <c r="O357" s="12">
        <f t="shared" si="50"/>
        <v>-0.83000000000000007</v>
      </c>
      <c r="P357" s="6" t="s">
        <v>43</v>
      </c>
      <c r="Q357" s="6" t="str">
        <f>VLOOKUP(C357,'[1]Customer List Query'!$A$2:$B$48,2,FALSE)</f>
        <v>Doug</v>
      </c>
      <c r="R357" s="13"/>
    </row>
    <row r="358" spans="1:18" x14ac:dyDescent="0.25">
      <c r="A358" s="6">
        <v>10758</v>
      </c>
      <c r="B358" s="7">
        <v>40295</v>
      </c>
      <c r="C358" s="14" t="s">
        <v>63</v>
      </c>
      <c r="D358" s="14" t="s">
        <v>104</v>
      </c>
      <c r="E358" s="6" t="s">
        <v>18</v>
      </c>
      <c r="F358" s="6" t="s">
        <v>101</v>
      </c>
      <c r="G358" s="6" t="s">
        <v>28</v>
      </c>
      <c r="H358" s="9">
        <v>299.99</v>
      </c>
      <c r="I358" s="10">
        <v>9</v>
      </c>
      <c r="J358" s="9">
        <f>ROUND(H358*I358,2)</f>
        <v>2699.91</v>
      </c>
      <c r="K358" s="9">
        <f t="shared" si="53"/>
        <v>161.99459999999999</v>
      </c>
      <c r="L358" s="11">
        <f t="shared" si="48"/>
        <v>2861.9</v>
      </c>
      <c r="M358" s="11">
        <v>611.98</v>
      </c>
      <c r="N358" s="11">
        <f t="shared" si="49"/>
        <v>2087.9299999999998</v>
      </c>
      <c r="O358" s="12">
        <f t="shared" si="50"/>
        <v>0.77333318518024674</v>
      </c>
      <c r="P358" s="6" t="s">
        <v>43</v>
      </c>
      <c r="Q358" s="6" t="str">
        <f>VLOOKUP(C358,'[1]Customer List Query'!$A$2:$B$48,2,FALSE)</f>
        <v>Doug</v>
      </c>
      <c r="R358" s="13"/>
    </row>
    <row r="359" spans="1:18" x14ac:dyDescent="0.25">
      <c r="A359" s="6">
        <v>10759</v>
      </c>
      <c r="B359" s="7">
        <v>40299</v>
      </c>
      <c r="C359" t="s">
        <v>22</v>
      </c>
      <c r="D359" s="14" t="s">
        <v>105</v>
      </c>
      <c r="E359" s="6" t="s">
        <v>18</v>
      </c>
      <c r="F359" s="6" t="s">
        <v>97</v>
      </c>
      <c r="G359" s="6" t="s">
        <v>20</v>
      </c>
      <c r="H359" s="9">
        <v>36.5</v>
      </c>
      <c r="I359" s="10">
        <v>4</v>
      </c>
      <c r="J359" s="9">
        <f>ROUND(H359*I359,2)</f>
        <v>146</v>
      </c>
      <c r="K359" s="9">
        <f t="shared" si="53"/>
        <v>8.76</v>
      </c>
      <c r="L359" s="11">
        <f t="shared" si="48"/>
        <v>154.76</v>
      </c>
      <c r="M359" s="11">
        <v>32.119999999999997</v>
      </c>
      <c r="N359" s="11">
        <f t="shared" si="49"/>
        <v>113.88</v>
      </c>
      <c r="O359" s="12">
        <f t="shared" si="50"/>
        <v>0.77999999999999992</v>
      </c>
      <c r="P359" s="6" t="s">
        <v>21</v>
      </c>
      <c r="Q359" s="6" t="str">
        <f>VLOOKUP(C359,'[1]Customer List Query'!$A$2:$B$48,2,FALSE)</f>
        <v>Chris</v>
      </c>
      <c r="R359" s="13"/>
    </row>
    <row r="360" spans="1:18" x14ac:dyDescent="0.25">
      <c r="A360" s="6">
        <v>10760</v>
      </c>
      <c r="B360" s="7">
        <v>40299</v>
      </c>
      <c r="C360" t="s">
        <v>29</v>
      </c>
      <c r="D360" s="14" t="s">
        <v>107</v>
      </c>
      <c r="E360" s="8" t="s">
        <v>26</v>
      </c>
      <c r="F360" s="6" t="s">
        <v>92</v>
      </c>
      <c r="G360" s="6" t="s">
        <v>49</v>
      </c>
      <c r="H360" s="9">
        <v>75</v>
      </c>
      <c r="I360" s="10"/>
      <c r="J360" s="9">
        <f>H360</f>
        <v>75</v>
      </c>
      <c r="K360" s="9">
        <v>0</v>
      </c>
      <c r="L360" s="11">
        <f t="shared" si="48"/>
        <v>75</v>
      </c>
      <c r="M360" s="11">
        <v>56.25</v>
      </c>
      <c r="N360" s="11">
        <f t="shared" si="49"/>
        <v>18.75</v>
      </c>
      <c r="O360" s="12">
        <f t="shared" si="50"/>
        <v>0.25</v>
      </c>
      <c r="P360" s="6" t="s">
        <v>21</v>
      </c>
      <c r="Q360" s="6" t="str">
        <f>VLOOKUP(C360,'[1]Customer List Query'!$A$2:$B$48,2,FALSE)</f>
        <v>Tammy</v>
      </c>
      <c r="R360" s="13"/>
    </row>
    <row r="361" spans="1:18" x14ac:dyDescent="0.25">
      <c r="A361" s="6">
        <v>10761</v>
      </c>
      <c r="B361" s="7">
        <v>40299</v>
      </c>
      <c r="C361" t="s">
        <v>82</v>
      </c>
      <c r="D361" s="14" t="s">
        <v>109</v>
      </c>
      <c r="E361" s="6" t="s">
        <v>18</v>
      </c>
      <c r="F361" s="6" t="s">
        <v>76</v>
      </c>
      <c r="G361" s="6" t="s">
        <v>49</v>
      </c>
      <c r="H361" s="9">
        <v>50</v>
      </c>
      <c r="I361" s="10"/>
      <c r="J361" s="9">
        <f>H361</f>
        <v>50</v>
      </c>
      <c r="K361" s="9">
        <v>0</v>
      </c>
      <c r="L361" s="11">
        <f t="shared" si="48"/>
        <v>50</v>
      </c>
      <c r="M361" s="11">
        <v>153</v>
      </c>
      <c r="N361" s="11">
        <f t="shared" si="49"/>
        <v>-103</v>
      </c>
      <c r="O361" s="12">
        <f t="shared" si="50"/>
        <v>-2.06</v>
      </c>
      <c r="P361" s="6" t="s">
        <v>21</v>
      </c>
      <c r="Q361" s="6" t="str">
        <f>VLOOKUP(C361,'[1]Customer List Query'!$A$2:$B$48,2,FALSE)</f>
        <v>Scott</v>
      </c>
      <c r="R361" s="13"/>
    </row>
    <row r="362" spans="1:18" x14ac:dyDescent="0.25">
      <c r="A362" s="6">
        <v>10762</v>
      </c>
      <c r="B362" s="7">
        <v>40300</v>
      </c>
      <c r="C362" t="s">
        <v>45</v>
      </c>
      <c r="D362" s="14" t="s">
        <v>108</v>
      </c>
      <c r="E362" s="8" t="s">
        <v>26</v>
      </c>
      <c r="F362" s="6" t="s">
        <v>41</v>
      </c>
      <c r="G362" s="8" t="s">
        <v>42</v>
      </c>
      <c r="H362" s="9">
        <v>229.49</v>
      </c>
      <c r="I362" s="10">
        <v>7</v>
      </c>
      <c r="J362" s="9">
        <f>ROUND(H362*I362,2)</f>
        <v>1606.43</v>
      </c>
      <c r="K362" s="9">
        <f>J362*0.06</f>
        <v>96.385800000000003</v>
      </c>
      <c r="L362" s="11">
        <f t="shared" si="48"/>
        <v>1702.82</v>
      </c>
      <c r="M362" s="11">
        <v>780.27</v>
      </c>
      <c r="N362" s="11">
        <f t="shared" si="49"/>
        <v>826.16000000000008</v>
      </c>
      <c r="O362" s="12">
        <f t="shared" si="50"/>
        <v>0.51428322429237505</v>
      </c>
      <c r="P362" s="6" t="s">
        <v>21</v>
      </c>
      <c r="Q362" s="6" t="str">
        <f>VLOOKUP(C362,'[1]Customer List Query'!$A$2:$B$48,2,FALSE)</f>
        <v>Doug</v>
      </c>
      <c r="R362" s="13"/>
    </row>
    <row r="363" spans="1:18" x14ac:dyDescent="0.25">
      <c r="A363" s="6">
        <v>10763</v>
      </c>
      <c r="B363" s="7">
        <v>40300</v>
      </c>
      <c r="C363" t="s">
        <v>59</v>
      </c>
      <c r="D363" s="14" t="s">
        <v>104</v>
      </c>
      <c r="E363" s="6" t="s">
        <v>18</v>
      </c>
      <c r="F363" s="6" t="s">
        <v>81</v>
      </c>
      <c r="G363" s="6" t="s">
        <v>20</v>
      </c>
      <c r="H363" s="9">
        <v>198</v>
      </c>
      <c r="I363" s="10">
        <v>8</v>
      </c>
      <c r="J363" s="9">
        <f>ROUND(H363*I363,2)</f>
        <v>1584</v>
      </c>
      <c r="K363" s="9">
        <f>J363*0.06</f>
        <v>95.039999999999992</v>
      </c>
      <c r="L363" s="11">
        <f t="shared" si="48"/>
        <v>1679.04</v>
      </c>
      <c r="M363" s="11">
        <v>306.89999999999998</v>
      </c>
      <c r="N363" s="11">
        <f t="shared" si="49"/>
        <v>1277.0999999999999</v>
      </c>
      <c r="O363" s="12">
        <f t="shared" si="50"/>
        <v>0.80624999999999991</v>
      </c>
      <c r="P363" s="6" t="s">
        <v>21</v>
      </c>
      <c r="Q363" s="6" t="str">
        <f>VLOOKUP(C363,'[1]Customer List Query'!$A$2:$B$48,2,FALSE)</f>
        <v>Steve</v>
      </c>
      <c r="R363" s="13"/>
    </row>
    <row r="364" spans="1:18" x14ac:dyDescent="0.25">
      <c r="A364" s="6">
        <v>10764</v>
      </c>
      <c r="B364" s="7">
        <v>40300</v>
      </c>
      <c r="C364" s="14" t="s">
        <v>57</v>
      </c>
      <c r="D364" s="14" t="s">
        <v>104</v>
      </c>
      <c r="E364" s="6" t="s">
        <v>18</v>
      </c>
      <c r="F364" s="6" t="s">
        <v>27</v>
      </c>
      <c r="G364" s="6" t="s">
        <v>28</v>
      </c>
      <c r="H364" s="9">
        <v>23.95</v>
      </c>
      <c r="I364" s="10">
        <v>9</v>
      </c>
      <c r="J364" s="9">
        <f>ROUND(H364*I364,2)</f>
        <v>215.55</v>
      </c>
      <c r="K364" s="9">
        <f>J364*0.06</f>
        <v>12.933</v>
      </c>
      <c r="L364" s="11">
        <f t="shared" si="48"/>
        <v>228.48</v>
      </c>
      <c r="M364" s="11">
        <v>56.04</v>
      </c>
      <c r="N364" s="11">
        <f t="shared" si="49"/>
        <v>159.51000000000002</v>
      </c>
      <c r="O364" s="12">
        <f t="shared" si="50"/>
        <v>0.74001391788448156</v>
      </c>
      <c r="P364" s="6" t="s">
        <v>21</v>
      </c>
      <c r="Q364" s="6" t="str">
        <f>VLOOKUP(C364,'[1]Customer List Query'!$A$2:$B$48,2,FALSE)</f>
        <v>Kelly</v>
      </c>
      <c r="R364" s="13"/>
    </row>
    <row r="365" spans="1:18" x14ac:dyDescent="0.25">
      <c r="A365" s="6">
        <v>10765</v>
      </c>
      <c r="B365" s="7">
        <v>40300</v>
      </c>
      <c r="C365" s="6" t="s">
        <v>96</v>
      </c>
      <c r="D365" s="14" t="s">
        <v>104</v>
      </c>
      <c r="E365" s="8" t="s">
        <v>65</v>
      </c>
      <c r="F365" s="6" t="s">
        <v>27</v>
      </c>
      <c r="G365" s="6" t="s">
        <v>28</v>
      </c>
      <c r="H365" s="9">
        <v>47.95</v>
      </c>
      <c r="I365" s="10">
        <v>9</v>
      </c>
      <c r="J365" s="9">
        <f>ROUND(H365*I365,2)</f>
        <v>431.55</v>
      </c>
      <c r="K365" s="9">
        <f>J365*0.06</f>
        <v>25.893000000000001</v>
      </c>
      <c r="L365" s="11">
        <f t="shared" si="48"/>
        <v>457.44</v>
      </c>
      <c r="M365" s="11">
        <v>61.86</v>
      </c>
      <c r="N365" s="11">
        <f t="shared" si="49"/>
        <v>369.69</v>
      </c>
      <c r="O365" s="12">
        <f t="shared" si="50"/>
        <v>0.85665623913799094</v>
      </c>
      <c r="P365" s="6" t="s">
        <v>21</v>
      </c>
      <c r="Q365" s="6" t="str">
        <f>VLOOKUP(C365,'[1]Customer List Query'!$A$2:$B$48,2,FALSE)</f>
        <v>Molly</v>
      </c>
      <c r="R365" s="13"/>
    </row>
    <row r="366" spans="1:18" x14ac:dyDescent="0.25">
      <c r="A366" s="6">
        <v>10766</v>
      </c>
      <c r="B366" s="7">
        <v>40300</v>
      </c>
      <c r="C366" t="s">
        <v>79</v>
      </c>
      <c r="D366" s="14" t="s">
        <v>106</v>
      </c>
      <c r="E366" s="6" t="s">
        <v>18</v>
      </c>
      <c r="F366" s="6" t="s">
        <v>48</v>
      </c>
      <c r="G366" s="6" t="s">
        <v>49</v>
      </c>
      <c r="H366" s="9">
        <v>98</v>
      </c>
      <c r="I366" s="10"/>
      <c r="J366" s="9">
        <f>H366</f>
        <v>98</v>
      </c>
      <c r="K366" s="9">
        <v>0</v>
      </c>
      <c r="L366" s="11">
        <f t="shared" si="48"/>
        <v>98</v>
      </c>
      <c r="M366" s="11">
        <v>148.96</v>
      </c>
      <c r="N366" s="11">
        <f t="shared" si="49"/>
        <v>-50.960000000000008</v>
      </c>
      <c r="O366" s="12">
        <f t="shared" si="50"/>
        <v>-0.52000000000000013</v>
      </c>
      <c r="P366" s="6" t="s">
        <v>21</v>
      </c>
      <c r="Q366" s="6" t="str">
        <f>VLOOKUP(C366,'[1]Customer List Query'!$A$2:$B$48,2,FALSE)</f>
        <v>Doug</v>
      </c>
      <c r="R366" s="13"/>
    </row>
    <row r="367" spans="1:18" x14ac:dyDescent="0.25">
      <c r="A367" s="6">
        <v>10767</v>
      </c>
      <c r="B367" s="7">
        <v>40300</v>
      </c>
      <c r="C367" s="14" t="s">
        <v>84</v>
      </c>
      <c r="D367" s="14" t="s">
        <v>104</v>
      </c>
      <c r="E367" s="8" t="s">
        <v>65</v>
      </c>
      <c r="F367" s="8" t="s">
        <v>19</v>
      </c>
      <c r="G367" s="6" t="s">
        <v>20</v>
      </c>
      <c r="H367" s="9">
        <v>46.9</v>
      </c>
      <c r="I367" s="10">
        <v>3</v>
      </c>
      <c r="J367" s="9">
        <f>ROUND(H367*I367,2)</f>
        <v>140.69999999999999</v>
      </c>
      <c r="K367" s="9">
        <f>J367*0.06</f>
        <v>8.4419999999999984</v>
      </c>
      <c r="L367" s="11">
        <f t="shared" si="48"/>
        <v>149.13999999999999</v>
      </c>
      <c r="M367" s="11">
        <v>49.25</v>
      </c>
      <c r="N367" s="11">
        <f t="shared" si="49"/>
        <v>91.449999999999989</v>
      </c>
      <c r="O367" s="12">
        <f t="shared" si="50"/>
        <v>0.64996446339729919</v>
      </c>
      <c r="P367" s="6" t="s">
        <v>21</v>
      </c>
      <c r="Q367" s="6" t="str">
        <f>VLOOKUP(C367,'[1]Customer List Query'!$A$2:$B$48,2,FALSE)</f>
        <v>Molly</v>
      </c>
      <c r="R367" s="13"/>
    </row>
    <row r="368" spans="1:18" x14ac:dyDescent="0.25">
      <c r="A368" s="6">
        <v>10768</v>
      </c>
      <c r="B368" s="7">
        <v>40301</v>
      </c>
      <c r="C368" t="s">
        <v>17</v>
      </c>
      <c r="D368" s="14" t="s">
        <v>104</v>
      </c>
      <c r="E368" s="6" t="s">
        <v>18</v>
      </c>
      <c r="F368" s="6" t="s">
        <v>76</v>
      </c>
      <c r="G368" s="6" t="s">
        <v>49</v>
      </c>
      <c r="H368" s="9">
        <v>40</v>
      </c>
      <c r="I368" s="10"/>
      <c r="J368" s="9">
        <f>H368</f>
        <v>40</v>
      </c>
      <c r="K368" s="9">
        <v>0</v>
      </c>
      <c r="L368" s="11">
        <f t="shared" si="48"/>
        <v>40</v>
      </c>
      <c r="M368" s="11">
        <v>64</v>
      </c>
      <c r="N368" s="11">
        <f t="shared" si="49"/>
        <v>-24</v>
      </c>
      <c r="O368" s="12">
        <f t="shared" si="50"/>
        <v>-0.6</v>
      </c>
      <c r="P368" s="6" t="s">
        <v>21</v>
      </c>
      <c r="Q368" s="6" t="str">
        <f>VLOOKUP(C368,'[1]Customer List Query'!$A$2:$B$48,2,FALSE)</f>
        <v>Doug</v>
      </c>
      <c r="R368" s="13"/>
    </row>
    <row r="369" spans="1:18" x14ac:dyDescent="0.25">
      <c r="A369" s="6">
        <v>10769</v>
      </c>
      <c r="B369" s="7">
        <v>40301</v>
      </c>
      <c r="C369" t="s">
        <v>17</v>
      </c>
      <c r="D369" s="14" t="s">
        <v>104</v>
      </c>
      <c r="E369" s="6" t="s">
        <v>18</v>
      </c>
      <c r="F369" s="8" t="s">
        <v>68</v>
      </c>
      <c r="G369" s="6" t="s">
        <v>31</v>
      </c>
      <c r="H369" s="9">
        <v>110.29</v>
      </c>
      <c r="I369" s="10">
        <v>4</v>
      </c>
      <c r="J369" s="9">
        <f t="shared" ref="J369:J379" si="54">ROUND(H369*I369,2)</f>
        <v>441.16</v>
      </c>
      <c r="K369" s="9">
        <f t="shared" ref="K369:K379" si="55">J369*0.06</f>
        <v>26.4696</v>
      </c>
      <c r="L369" s="11">
        <f t="shared" si="48"/>
        <v>467.63</v>
      </c>
      <c r="M369" s="11">
        <v>97.06</v>
      </c>
      <c r="N369" s="11">
        <f t="shared" si="49"/>
        <v>344.1</v>
      </c>
      <c r="O369" s="12">
        <f t="shared" si="50"/>
        <v>0.77998911959379813</v>
      </c>
      <c r="P369" s="6" t="s">
        <v>21</v>
      </c>
      <c r="Q369" s="6" t="str">
        <f>VLOOKUP(C369,'[1]Customer List Query'!$A$2:$B$48,2,FALSE)</f>
        <v>Doug</v>
      </c>
      <c r="R369" s="13"/>
    </row>
    <row r="370" spans="1:18" x14ac:dyDescent="0.25">
      <c r="A370" s="6">
        <v>10770</v>
      </c>
      <c r="B370" s="7">
        <v>40301</v>
      </c>
      <c r="C370" s="6" t="s">
        <v>96</v>
      </c>
      <c r="D370" s="14" t="s">
        <v>104</v>
      </c>
      <c r="E370" s="8" t="s">
        <v>65</v>
      </c>
      <c r="F370" s="6" t="s">
        <v>51</v>
      </c>
      <c r="G370" s="6" t="s">
        <v>31</v>
      </c>
      <c r="H370" s="9">
        <v>499.5</v>
      </c>
      <c r="I370" s="10">
        <v>1</v>
      </c>
      <c r="J370" s="9">
        <f t="shared" si="54"/>
        <v>499.5</v>
      </c>
      <c r="K370" s="9">
        <f t="shared" si="55"/>
        <v>29.97</v>
      </c>
      <c r="L370" s="11">
        <f t="shared" si="48"/>
        <v>529.47</v>
      </c>
      <c r="M370" s="11">
        <v>1348.65</v>
      </c>
      <c r="N370" s="11">
        <f t="shared" si="49"/>
        <v>-849.15000000000009</v>
      </c>
      <c r="O370" s="12">
        <f t="shared" si="50"/>
        <v>-1.7000000000000002</v>
      </c>
      <c r="P370" s="6" t="s">
        <v>21</v>
      </c>
      <c r="Q370" s="6" t="str">
        <f>VLOOKUP(C370,'[1]Customer List Query'!$A$2:$B$48,2,FALSE)</f>
        <v>Molly</v>
      </c>
      <c r="R370" s="13"/>
    </row>
    <row r="371" spans="1:18" x14ac:dyDescent="0.25">
      <c r="A371" s="6">
        <v>10771</v>
      </c>
      <c r="B371" s="7">
        <v>40301</v>
      </c>
      <c r="C371" t="s">
        <v>22</v>
      </c>
      <c r="D371" s="14" t="s">
        <v>105</v>
      </c>
      <c r="E371" s="6" t="s">
        <v>18</v>
      </c>
      <c r="F371" s="6" t="s">
        <v>66</v>
      </c>
      <c r="G371" s="8" t="s">
        <v>42</v>
      </c>
      <c r="H371" s="9">
        <v>35</v>
      </c>
      <c r="I371" s="10">
        <v>7</v>
      </c>
      <c r="J371" s="9">
        <f t="shared" si="54"/>
        <v>245</v>
      </c>
      <c r="K371" s="9">
        <f t="shared" si="55"/>
        <v>14.7</v>
      </c>
      <c r="L371" s="11">
        <f t="shared" si="48"/>
        <v>259.7</v>
      </c>
      <c r="M371" s="11">
        <v>71.400000000000006</v>
      </c>
      <c r="N371" s="11">
        <f t="shared" si="49"/>
        <v>173.6</v>
      </c>
      <c r="O371" s="12">
        <f t="shared" si="50"/>
        <v>0.70857142857142852</v>
      </c>
      <c r="P371" s="6" t="s">
        <v>43</v>
      </c>
      <c r="Q371" s="6" t="str">
        <f>VLOOKUP(C371,'[1]Customer List Query'!$A$2:$B$48,2,FALSE)</f>
        <v>Chris</v>
      </c>
      <c r="R371" s="13"/>
    </row>
    <row r="372" spans="1:18" x14ac:dyDescent="0.25">
      <c r="A372" s="6">
        <v>10772</v>
      </c>
      <c r="B372" s="7">
        <v>40301</v>
      </c>
      <c r="C372" t="s">
        <v>54</v>
      </c>
      <c r="D372" s="14" t="s">
        <v>106</v>
      </c>
      <c r="E372" s="8" t="s">
        <v>26</v>
      </c>
      <c r="F372" s="6" t="s">
        <v>70</v>
      </c>
      <c r="G372" s="6" t="s">
        <v>31</v>
      </c>
      <c r="H372" s="9">
        <v>12</v>
      </c>
      <c r="I372" s="10">
        <v>5</v>
      </c>
      <c r="J372" s="9">
        <f t="shared" si="54"/>
        <v>60</v>
      </c>
      <c r="K372" s="9">
        <f t="shared" si="55"/>
        <v>3.5999999999999996</v>
      </c>
      <c r="L372" s="11">
        <f t="shared" si="48"/>
        <v>63.6</v>
      </c>
      <c r="M372" s="11">
        <v>5.4</v>
      </c>
      <c r="N372" s="11">
        <f t="shared" si="49"/>
        <v>54.6</v>
      </c>
      <c r="O372" s="12">
        <f t="shared" si="50"/>
        <v>0.91</v>
      </c>
      <c r="P372" s="6" t="s">
        <v>21</v>
      </c>
      <c r="Q372" s="6" t="str">
        <f>VLOOKUP(C372,'[1]Customer List Query'!$A$2:$B$48,2,FALSE)</f>
        <v>Molly</v>
      </c>
      <c r="R372" s="13"/>
    </row>
    <row r="373" spans="1:18" x14ac:dyDescent="0.25">
      <c r="A373" s="6">
        <v>10773</v>
      </c>
      <c r="B373" s="7">
        <v>40301</v>
      </c>
      <c r="C373" s="14" t="s">
        <v>84</v>
      </c>
      <c r="D373" s="14" t="s">
        <v>104</v>
      </c>
      <c r="E373" s="8" t="s">
        <v>65</v>
      </c>
      <c r="F373" s="6" t="s">
        <v>27</v>
      </c>
      <c r="G373" s="6" t="s">
        <v>28</v>
      </c>
      <c r="H373" s="9">
        <v>23.95</v>
      </c>
      <c r="I373" s="10">
        <v>4</v>
      </c>
      <c r="J373" s="9">
        <f t="shared" si="54"/>
        <v>95.8</v>
      </c>
      <c r="K373" s="9">
        <f t="shared" si="55"/>
        <v>5.7479999999999993</v>
      </c>
      <c r="L373" s="11">
        <f t="shared" si="48"/>
        <v>101.55</v>
      </c>
      <c r="M373" s="11">
        <v>18.68</v>
      </c>
      <c r="N373" s="11">
        <f t="shared" si="49"/>
        <v>77.12</v>
      </c>
      <c r="O373" s="12">
        <f t="shared" si="50"/>
        <v>0.80501043841336128</v>
      </c>
      <c r="P373" s="6" t="s">
        <v>21</v>
      </c>
      <c r="Q373" s="6" t="str">
        <f>VLOOKUP(C373,'[1]Customer List Query'!$A$2:$B$48,2,FALSE)</f>
        <v>Molly</v>
      </c>
      <c r="R373" s="13"/>
    </row>
    <row r="374" spans="1:18" x14ac:dyDescent="0.25">
      <c r="A374" s="6">
        <v>10774</v>
      </c>
      <c r="B374" s="7">
        <v>40301</v>
      </c>
      <c r="C374" t="s">
        <v>79</v>
      </c>
      <c r="D374" s="14" t="s">
        <v>106</v>
      </c>
      <c r="E374" s="6" t="s">
        <v>18</v>
      </c>
      <c r="F374" s="6" t="s">
        <v>33</v>
      </c>
      <c r="G374" s="6" t="s">
        <v>20</v>
      </c>
      <c r="H374" s="9">
        <v>24.95</v>
      </c>
      <c r="I374" s="10">
        <v>2</v>
      </c>
      <c r="J374" s="9">
        <f t="shared" si="54"/>
        <v>49.9</v>
      </c>
      <c r="K374" s="9">
        <f t="shared" si="55"/>
        <v>2.9939999999999998</v>
      </c>
      <c r="L374" s="11">
        <f t="shared" si="48"/>
        <v>52.89</v>
      </c>
      <c r="M374" s="11">
        <v>67.37</v>
      </c>
      <c r="N374" s="11">
        <f t="shared" si="49"/>
        <v>-17.470000000000006</v>
      </c>
      <c r="O374" s="12">
        <f t="shared" si="50"/>
        <v>-0.35010020040080175</v>
      </c>
      <c r="P374" s="6" t="s">
        <v>21</v>
      </c>
      <c r="Q374" s="6" t="str">
        <f>VLOOKUP(C374,'[1]Customer List Query'!$A$2:$B$48,2,FALSE)</f>
        <v>Doug</v>
      </c>
      <c r="R374" s="13"/>
    </row>
    <row r="375" spans="1:18" x14ac:dyDescent="0.25">
      <c r="A375" s="6">
        <v>10775</v>
      </c>
      <c r="B375" s="7">
        <v>40301</v>
      </c>
      <c r="C375" t="s">
        <v>59</v>
      </c>
      <c r="D375" s="14" t="s">
        <v>104</v>
      </c>
      <c r="E375" s="6" t="s">
        <v>18</v>
      </c>
      <c r="F375" s="6" t="s">
        <v>97</v>
      </c>
      <c r="G375" s="6" t="s">
        <v>20</v>
      </c>
      <c r="H375" s="9">
        <v>36.5</v>
      </c>
      <c r="I375" s="10">
        <v>5</v>
      </c>
      <c r="J375" s="9">
        <f t="shared" si="54"/>
        <v>182.5</v>
      </c>
      <c r="K375" s="9">
        <f t="shared" si="55"/>
        <v>10.95</v>
      </c>
      <c r="L375" s="11">
        <f t="shared" si="48"/>
        <v>193.45</v>
      </c>
      <c r="M375" s="11">
        <v>99.28</v>
      </c>
      <c r="N375" s="11">
        <f t="shared" si="49"/>
        <v>83.22</v>
      </c>
      <c r="O375" s="12">
        <f t="shared" si="50"/>
        <v>0.45600000000000002</v>
      </c>
      <c r="P375" s="6" t="s">
        <v>21</v>
      </c>
      <c r="Q375" s="6" t="str">
        <f>VLOOKUP(C375,'[1]Customer List Query'!$A$2:$B$48,2,FALSE)</f>
        <v>Steve</v>
      </c>
      <c r="R375" s="13"/>
    </row>
    <row r="376" spans="1:18" x14ac:dyDescent="0.25">
      <c r="A376" s="6">
        <v>10776</v>
      </c>
      <c r="B376" s="7">
        <v>40302</v>
      </c>
      <c r="C376" s="14" t="s">
        <v>64</v>
      </c>
      <c r="D376" s="14" t="s">
        <v>104</v>
      </c>
      <c r="E376" s="8" t="s">
        <v>65</v>
      </c>
      <c r="F376" s="6" t="s">
        <v>97</v>
      </c>
      <c r="G376" s="6" t="s">
        <v>20</v>
      </c>
      <c r="H376" s="9">
        <v>36.5</v>
      </c>
      <c r="I376" s="10">
        <v>3</v>
      </c>
      <c r="J376" s="9">
        <f t="shared" si="54"/>
        <v>109.5</v>
      </c>
      <c r="K376" s="9">
        <f t="shared" si="55"/>
        <v>6.5699999999999994</v>
      </c>
      <c r="L376" s="11">
        <f t="shared" si="48"/>
        <v>116.07</v>
      </c>
      <c r="M376" s="11">
        <v>38.33</v>
      </c>
      <c r="N376" s="11">
        <f t="shared" si="49"/>
        <v>71.17</v>
      </c>
      <c r="O376" s="12">
        <f t="shared" si="50"/>
        <v>0.64995433789954338</v>
      </c>
      <c r="P376" s="6" t="s">
        <v>21</v>
      </c>
      <c r="Q376" s="6" t="str">
        <f>VLOOKUP(C376,'[1]Customer List Query'!$A$2:$B$48,2,FALSE)</f>
        <v>Chris</v>
      </c>
      <c r="R376" s="13"/>
    </row>
    <row r="377" spans="1:18" x14ac:dyDescent="0.25">
      <c r="A377" s="6">
        <v>10777</v>
      </c>
      <c r="B377" s="7">
        <v>40302</v>
      </c>
      <c r="C377" s="14" t="s">
        <v>63</v>
      </c>
      <c r="D377" s="14" t="s">
        <v>104</v>
      </c>
      <c r="E377" s="6" t="s">
        <v>18</v>
      </c>
      <c r="F377" s="8" t="s">
        <v>46</v>
      </c>
      <c r="G377" s="6" t="s">
        <v>31</v>
      </c>
      <c r="H377" s="9">
        <v>11.95</v>
      </c>
      <c r="I377" s="10">
        <v>6</v>
      </c>
      <c r="J377" s="9">
        <f t="shared" si="54"/>
        <v>71.7</v>
      </c>
      <c r="K377" s="9">
        <f t="shared" si="55"/>
        <v>4.3019999999999996</v>
      </c>
      <c r="L377" s="11">
        <f t="shared" si="48"/>
        <v>76</v>
      </c>
      <c r="M377" s="11">
        <v>19.12</v>
      </c>
      <c r="N377" s="11">
        <f t="shared" si="49"/>
        <v>52.58</v>
      </c>
      <c r="O377" s="12">
        <f t="shared" si="50"/>
        <v>0.73333333333333328</v>
      </c>
      <c r="P377" s="6" t="s">
        <v>21</v>
      </c>
      <c r="Q377" s="6" t="str">
        <f>VLOOKUP(C377,'[1]Customer List Query'!$A$2:$B$48,2,FALSE)</f>
        <v>Doug</v>
      </c>
      <c r="R377" s="13"/>
    </row>
    <row r="378" spans="1:18" x14ac:dyDescent="0.25">
      <c r="A378" s="6">
        <v>10778</v>
      </c>
      <c r="B378" s="7">
        <v>40302</v>
      </c>
      <c r="C378" t="s">
        <v>79</v>
      </c>
      <c r="D378" s="14" t="s">
        <v>106</v>
      </c>
      <c r="E378" s="6" t="s">
        <v>18</v>
      </c>
      <c r="F378" s="6" t="s">
        <v>101</v>
      </c>
      <c r="G378" s="6" t="s">
        <v>28</v>
      </c>
      <c r="H378" s="9">
        <v>299.99</v>
      </c>
      <c r="I378" s="10">
        <v>6</v>
      </c>
      <c r="J378" s="9">
        <f t="shared" si="54"/>
        <v>1799.94</v>
      </c>
      <c r="K378" s="9">
        <f t="shared" si="55"/>
        <v>107.99639999999999</v>
      </c>
      <c r="L378" s="11">
        <f t="shared" si="48"/>
        <v>1907.94</v>
      </c>
      <c r="M378" s="11">
        <v>1196.96</v>
      </c>
      <c r="N378" s="11">
        <f t="shared" si="49"/>
        <v>602.98</v>
      </c>
      <c r="O378" s="12">
        <f t="shared" si="50"/>
        <v>0.33500005555740747</v>
      </c>
      <c r="P378" s="6" t="s">
        <v>43</v>
      </c>
      <c r="Q378" s="6" t="str">
        <f>VLOOKUP(C378,'[1]Customer List Query'!$A$2:$B$48,2,FALSE)</f>
        <v>Doug</v>
      </c>
      <c r="R378" s="13"/>
    </row>
    <row r="379" spans="1:18" x14ac:dyDescent="0.25">
      <c r="A379" s="6">
        <v>10779</v>
      </c>
      <c r="B379" s="7">
        <v>40302</v>
      </c>
      <c r="C379" s="6" t="s">
        <v>96</v>
      </c>
      <c r="D379" s="14" t="s">
        <v>104</v>
      </c>
      <c r="E379" s="8" t="s">
        <v>65</v>
      </c>
      <c r="F379" s="6" t="s">
        <v>51</v>
      </c>
      <c r="G379" s="6" t="s">
        <v>31</v>
      </c>
      <c r="H379" s="9">
        <v>399.56</v>
      </c>
      <c r="I379" s="10">
        <v>9</v>
      </c>
      <c r="J379" s="9">
        <f t="shared" si="54"/>
        <v>3596.04</v>
      </c>
      <c r="K379" s="9">
        <f t="shared" si="55"/>
        <v>215.76239999999999</v>
      </c>
      <c r="L379" s="11">
        <f t="shared" si="48"/>
        <v>3811.8</v>
      </c>
      <c r="M379" s="11">
        <v>683.25</v>
      </c>
      <c r="N379" s="11">
        <f t="shared" si="49"/>
        <v>2912.79</v>
      </c>
      <c r="O379" s="12">
        <f t="shared" si="50"/>
        <v>0.80999933259919243</v>
      </c>
      <c r="P379" s="6" t="s">
        <v>43</v>
      </c>
      <c r="Q379" s="6" t="str">
        <f>VLOOKUP(C379,'[1]Customer List Query'!$A$2:$B$48,2,FALSE)</f>
        <v>Molly</v>
      </c>
      <c r="R379" s="13"/>
    </row>
    <row r="380" spans="1:18" x14ac:dyDescent="0.25">
      <c r="A380" s="6">
        <v>10780</v>
      </c>
      <c r="B380" s="7">
        <v>40306</v>
      </c>
      <c r="C380" t="s">
        <v>62</v>
      </c>
      <c r="D380" s="14" t="s">
        <v>109</v>
      </c>
      <c r="E380" s="6" t="s">
        <v>18</v>
      </c>
      <c r="F380" s="6" t="s">
        <v>48</v>
      </c>
      <c r="G380" s="6" t="s">
        <v>49</v>
      </c>
      <c r="H380" s="9">
        <v>281</v>
      </c>
      <c r="I380" s="10"/>
      <c r="J380" s="9">
        <f>H380</f>
        <v>281</v>
      </c>
      <c r="K380" s="9">
        <v>0</v>
      </c>
      <c r="L380" s="11">
        <f t="shared" si="48"/>
        <v>281</v>
      </c>
      <c r="M380" s="11">
        <v>393.4</v>
      </c>
      <c r="N380" s="11">
        <f t="shared" si="49"/>
        <v>-112.39999999999998</v>
      </c>
      <c r="O380" s="12">
        <f t="shared" si="50"/>
        <v>-0.39999999999999991</v>
      </c>
      <c r="P380" s="6" t="s">
        <v>21</v>
      </c>
      <c r="Q380" s="6" t="str">
        <f>VLOOKUP(C380,'[1]Customer List Query'!$A$2:$B$48,2,FALSE)</f>
        <v>Bobby</v>
      </c>
      <c r="R380" s="13"/>
    </row>
    <row r="381" spans="1:18" x14ac:dyDescent="0.25">
      <c r="A381" s="6">
        <v>10781</v>
      </c>
      <c r="B381" s="7">
        <v>40306</v>
      </c>
      <c r="C381" s="14" t="s">
        <v>63</v>
      </c>
      <c r="D381" s="14" t="s">
        <v>104</v>
      </c>
      <c r="E381" s="6" t="s">
        <v>18</v>
      </c>
      <c r="F381" s="6" t="s">
        <v>55</v>
      </c>
      <c r="G381" s="6" t="s">
        <v>28</v>
      </c>
      <c r="H381" s="9">
        <v>299</v>
      </c>
      <c r="I381" s="10">
        <v>4</v>
      </c>
      <c r="J381" s="9">
        <f t="shared" ref="J381:J396" si="56">ROUND(H381*I381,2)</f>
        <v>1196</v>
      </c>
      <c r="K381" s="9">
        <f t="shared" ref="K381:K396" si="57">J381*0.06</f>
        <v>71.759999999999991</v>
      </c>
      <c r="L381" s="11">
        <f t="shared" si="48"/>
        <v>1267.76</v>
      </c>
      <c r="M381" s="11">
        <v>385.71</v>
      </c>
      <c r="N381" s="11">
        <f t="shared" si="49"/>
        <v>810.29</v>
      </c>
      <c r="O381" s="12">
        <f t="shared" si="50"/>
        <v>0.67749999999999999</v>
      </c>
      <c r="P381" s="6" t="s">
        <v>21</v>
      </c>
      <c r="Q381" s="6" t="str">
        <f>VLOOKUP(C381,'[1]Customer List Query'!$A$2:$B$48,2,FALSE)</f>
        <v>Doug</v>
      </c>
      <c r="R381" s="13"/>
    </row>
    <row r="382" spans="1:18" x14ac:dyDescent="0.25">
      <c r="A382" s="6">
        <v>10782</v>
      </c>
      <c r="B382" s="7">
        <v>40306</v>
      </c>
      <c r="C382" t="s">
        <v>80</v>
      </c>
      <c r="D382" s="14" t="s">
        <v>106</v>
      </c>
      <c r="E382" s="8" t="s">
        <v>26</v>
      </c>
      <c r="F382" s="6" t="s">
        <v>55</v>
      </c>
      <c r="G382" s="6" t="s">
        <v>28</v>
      </c>
      <c r="H382" s="9">
        <v>1600</v>
      </c>
      <c r="I382" s="10">
        <v>10</v>
      </c>
      <c r="J382" s="9">
        <f t="shared" si="56"/>
        <v>16000</v>
      </c>
      <c r="K382" s="9">
        <f t="shared" si="57"/>
        <v>960</v>
      </c>
      <c r="L382" s="11">
        <f t="shared" si="48"/>
        <v>16960</v>
      </c>
      <c r="M382" s="11">
        <v>9142.86</v>
      </c>
      <c r="N382" s="11">
        <f t="shared" si="49"/>
        <v>6857.1399999999994</v>
      </c>
      <c r="O382" s="12">
        <f t="shared" si="50"/>
        <v>0.42857124999999996</v>
      </c>
      <c r="P382" s="6" t="s">
        <v>24</v>
      </c>
      <c r="Q382" s="6" t="str">
        <f>VLOOKUP(C382,'[1]Customer List Query'!$A$2:$B$48,2,FALSE)</f>
        <v>Chris</v>
      </c>
      <c r="R382" s="13"/>
    </row>
    <row r="383" spans="1:18" x14ac:dyDescent="0.25">
      <c r="A383" s="6">
        <v>10783</v>
      </c>
      <c r="B383" s="7">
        <v>40307</v>
      </c>
      <c r="C383" t="s">
        <v>38</v>
      </c>
      <c r="D383" s="14" t="s">
        <v>108</v>
      </c>
      <c r="E383" s="6" t="s">
        <v>18</v>
      </c>
      <c r="F383" s="8" t="s">
        <v>19</v>
      </c>
      <c r="G383" s="6" t="s">
        <v>20</v>
      </c>
      <c r="H383" s="9">
        <v>47.8</v>
      </c>
      <c r="I383" s="10">
        <v>4</v>
      </c>
      <c r="J383" s="9">
        <f t="shared" si="56"/>
        <v>191.2</v>
      </c>
      <c r="K383" s="9">
        <f t="shared" si="57"/>
        <v>11.472</v>
      </c>
      <c r="L383" s="11">
        <f t="shared" si="48"/>
        <v>202.67</v>
      </c>
      <c r="M383" s="11">
        <v>80.3</v>
      </c>
      <c r="N383" s="11">
        <f t="shared" si="49"/>
        <v>110.89999999999999</v>
      </c>
      <c r="O383" s="12">
        <f t="shared" si="50"/>
        <v>0.58002092050209209</v>
      </c>
      <c r="P383" s="6" t="s">
        <v>21</v>
      </c>
      <c r="Q383" s="6" t="str">
        <f>VLOOKUP(C383,'[1]Customer List Query'!$A$2:$B$48,2,FALSE)</f>
        <v>Steve</v>
      </c>
      <c r="R383" s="13"/>
    </row>
    <row r="384" spans="1:18" x14ac:dyDescent="0.25">
      <c r="A384" s="6">
        <v>10784</v>
      </c>
      <c r="B384" s="7">
        <v>40307</v>
      </c>
      <c r="C384" s="14" t="s">
        <v>86</v>
      </c>
      <c r="D384" s="14" t="s">
        <v>108</v>
      </c>
      <c r="E384" s="8" t="s">
        <v>26</v>
      </c>
      <c r="F384" s="6" t="s">
        <v>70</v>
      </c>
      <c r="G384" s="6" t="s">
        <v>31</v>
      </c>
      <c r="H384" s="9">
        <v>5</v>
      </c>
      <c r="I384" s="10">
        <v>7</v>
      </c>
      <c r="J384" s="9">
        <f t="shared" si="56"/>
        <v>35</v>
      </c>
      <c r="K384" s="9">
        <f t="shared" si="57"/>
        <v>2.1</v>
      </c>
      <c r="L384" s="11">
        <f t="shared" si="48"/>
        <v>37.1</v>
      </c>
      <c r="M384" s="11">
        <v>6</v>
      </c>
      <c r="N384" s="11">
        <f t="shared" si="49"/>
        <v>29</v>
      </c>
      <c r="O384" s="12">
        <f t="shared" si="50"/>
        <v>0.82857142857142863</v>
      </c>
      <c r="P384" s="6" t="s">
        <v>21</v>
      </c>
      <c r="Q384" s="6" t="str">
        <f>VLOOKUP(C384,'[1]Customer List Query'!$A$2:$B$48,2,FALSE)</f>
        <v>Kelly</v>
      </c>
      <c r="R384" s="13"/>
    </row>
    <row r="385" spans="1:18" x14ac:dyDescent="0.25">
      <c r="A385" s="6">
        <v>10785</v>
      </c>
      <c r="B385" s="7">
        <v>40307</v>
      </c>
      <c r="C385" s="14" t="s">
        <v>84</v>
      </c>
      <c r="D385" s="14" t="s">
        <v>104</v>
      </c>
      <c r="E385" s="8" t="s">
        <v>65</v>
      </c>
      <c r="F385" s="6" t="s">
        <v>81</v>
      </c>
      <c r="G385" s="6" t="s">
        <v>20</v>
      </c>
      <c r="H385" s="9">
        <v>102</v>
      </c>
      <c r="I385" s="10">
        <v>10</v>
      </c>
      <c r="J385" s="9">
        <f t="shared" si="56"/>
        <v>1020</v>
      </c>
      <c r="K385" s="9">
        <f t="shared" si="57"/>
        <v>61.199999999999996</v>
      </c>
      <c r="L385" s="11">
        <f t="shared" si="48"/>
        <v>1081.2</v>
      </c>
      <c r="M385" s="11">
        <v>76.5</v>
      </c>
      <c r="N385" s="11">
        <f t="shared" si="49"/>
        <v>943.5</v>
      </c>
      <c r="O385" s="12">
        <f t="shared" si="50"/>
        <v>0.92500000000000004</v>
      </c>
      <c r="P385" s="6" t="s">
        <v>21</v>
      </c>
      <c r="Q385" s="6" t="str">
        <f>VLOOKUP(C385,'[1]Customer List Query'!$A$2:$B$48,2,FALSE)</f>
        <v>Molly</v>
      </c>
      <c r="R385" s="13"/>
    </row>
    <row r="386" spans="1:18" x14ac:dyDescent="0.25">
      <c r="A386" s="6">
        <v>10786</v>
      </c>
      <c r="B386" s="7">
        <v>40307</v>
      </c>
      <c r="C386" t="s">
        <v>87</v>
      </c>
      <c r="D386" s="14" t="s">
        <v>104</v>
      </c>
      <c r="E386" s="6" t="s">
        <v>18</v>
      </c>
      <c r="F386" s="6" t="s">
        <v>66</v>
      </c>
      <c r="G386" s="8" t="s">
        <v>42</v>
      </c>
      <c r="H386" s="9">
        <v>89.95</v>
      </c>
      <c r="I386" s="10">
        <v>8</v>
      </c>
      <c r="J386" s="9">
        <f t="shared" si="56"/>
        <v>719.6</v>
      </c>
      <c r="K386" s="9">
        <f t="shared" si="57"/>
        <v>43.176000000000002</v>
      </c>
      <c r="L386" s="11">
        <f t="shared" ref="L386:L449" si="58">ROUND(J386+K386,2)</f>
        <v>762.78</v>
      </c>
      <c r="M386" s="11">
        <v>188.9</v>
      </c>
      <c r="N386" s="11">
        <f t="shared" ref="N386:N449" si="59">J386-M386</f>
        <v>530.70000000000005</v>
      </c>
      <c r="O386" s="12">
        <f t="shared" ref="O386:O449" si="60">N386/J386</f>
        <v>0.73749305169538637</v>
      </c>
      <c r="P386" s="6" t="s">
        <v>21</v>
      </c>
      <c r="Q386" s="6" t="str">
        <f>VLOOKUP(C386,'[1]Customer List Query'!$A$2:$B$48,2,FALSE)</f>
        <v>Steve</v>
      </c>
      <c r="R386" s="13"/>
    </row>
    <row r="387" spans="1:18" x14ac:dyDescent="0.25">
      <c r="A387" s="6">
        <v>10787</v>
      </c>
      <c r="B387" s="7">
        <v>40307</v>
      </c>
      <c r="C387" t="s">
        <v>47</v>
      </c>
      <c r="D387" s="14" t="s">
        <v>104</v>
      </c>
      <c r="E387" s="6" t="s">
        <v>18</v>
      </c>
      <c r="F387" s="6" t="s">
        <v>33</v>
      </c>
      <c r="G387" s="6" t="s">
        <v>20</v>
      </c>
      <c r="H387" s="9">
        <v>8</v>
      </c>
      <c r="I387" s="10">
        <v>3</v>
      </c>
      <c r="J387" s="9">
        <f t="shared" si="56"/>
        <v>24</v>
      </c>
      <c r="K387" s="9">
        <f t="shared" si="57"/>
        <v>1.44</v>
      </c>
      <c r="L387" s="11">
        <f t="shared" si="58"/>
        <v>25.44</v>
      </c>
      <c r="M387" s="11">
        <v>17.920000000000002</v>
      </c>
      <c r="N387" s="11">
        <f t="shared" si="59"/>
        <v>6.0799999999999983</v>
      </c>
      <c r="O387" s="12">
        <f t="shared" si="60"/>
        <v>0.25333333333333324</v>
      </c>
      <c r="P387" s="6" t="s">
        <v>43</v>
      </c>
      <c r="Q387" s="6" t="str">
        <f>VLOOKUP(C387,'[1]Customer List Query'!$A$2:$B$48,2,FALSE)</f>
        <v>Chris</v>
      </c>
      <c r="R387" s="13"/>
    </row>
    <row r="388" spans="1:18" x14ac:dyDescent="0.25">
      <c r="A388" s="6">
        <v>10788</v>
      </c>
      <c r="B388" s="7">
        <v>40307</v>
      </c>
      <c r="C388" t="s">
        <v>22</v>
      </c>
      <c r="D388" s="14" t="s">
        <v>105</v>
      </c>
      <c r="E388" s="6" t="s">
        <v>18</v>
      </c>
      <c r="F388" s="8" t="s">
        <v>39</v>
      </c>
      <c r="G388" s="6" t="s">
        <v>31</v>
      </c>
      <c r="H388" s="9">
        <v>184.23</v>
      </c>
      <c r="I388" s="10">
        <v>8</v>
      </c>
      <c r="J388" s="9">
        <f t="shared" si="56"/>
        <v>1473.84</v>
      </c>
      <c r="K388" s="9">
        <f t="shared" si="57"/>
        <v>88.430399999999992</v>
      </c>
      <c r="L388" s="11">
        <f t="shared" si="58"/>
        <v>1562.27</v>
      </c>
      <c r="M388" s="11">
        <v>567.42999999999995</v>
      </c>
      <c r="N388" s="11">
        <f t="shared" si="59"/>
        <v>906.41</v>
      </c>
      <c r="O388" s="12">
        <f t="shared" si="60"/>
        <v>0.61499891440047771</v>
      </c>
      <c r="P388" s="6" t="s">
        <v>21</v>
      </c>
      <c r="Q388" s="6" t="str">
        <f>VLOOKUP(C388,'[1]Customer List Query'!$A$2:$B$48,2,FALSE)</f>
        <v>Chris</v>
      </c>
      <c r="R388" s="13"/>
    </row>
    <row r="389" spans="1:18" x14ac:dyDescent="0.25">
      <c r="A389" s="6">
        <v>10789</v>
      </c>
      <c r="B389" s="7">
        <v>40308</v>
      </c>
      <c r="C389" t="s">
        <v>72</v>
      </c>
      <c r="D389" s="14" t="s">
        <v>107</v>
      </c>
      <c r="E389" s="6" t="s">
        <v>18</v>
      </c>
      <c r="F389" s="8" t="s">
        <v>78</v>
      </c>
      <c r="G389" s="6" t="s">
        <v>20</v>
      </c>
      <c r="H389" s="9">
        <v>29.95</v>
      </c>
      <c r="I389" s="10">
        <v>8</v>
      </c>
      <c r="J389" s="9">
        <f t="shared" si="56"/>
        <v>239.6</v>
      </c>
      <c r="K389" s="9">
        <f t="shared" si="57"/>
        <v>14.375999999999999</v>
      </c>
      <c r="L389" s="11">
        <f t="shared" si="58"/>
        <v>253.98</v>
      </c>
      <c r="M389" s="11">
        <v>23.36</v>
      </c>
      <c r="N389" s="11">
        <f t="shared" si="59"/>
        <v>216.24</v>
      </c>
      <c r="O389" s="12">
        <f t="shared" si="60"/>
        <v>0.90250417362270452</v>
      </c>
      <c r="P389" s="6" t="s">
        <v>21</v>
      </c>
      <c r="Q389" s="6" t="str">
        <f>VLOOKUP(C389,'[1]Customer List Query'!$A$2:$B$48,2,FALSE)</f>
        <v>Sabrina</v>
      </c>
      <c r="R389" s="13"/>
    </row>
    <row r="390" spans="1:18" x14ac:dyDescent="0.25">
      <c r="A390" s="6">
        <v>10790</v>
      </c>
      <c r="B390" s="7">
        <v>40308</v>
      </c>
      <c r="C390" s="14" t="s">
        <v>84</v>
      </c>
      <c r="D390" s="14" t="s">
        <v>104</v>
      </c>
      <c r="E390" s="8" t="s">
        <v>65</v>
      </c>
      <c r="F390" s="6" t="s">
        <v>70</v>
      </c>
      <c r="G390" s="6" t="s">
        <v>31</v>
      </c>
      <c r="H390" s="9">
        <v>5</v>
      </c>
      <c r="I390" s="10">
        <v>2</v>
      </c>
      <c r="J390" s="9">
        <f t="shared" si="56"/>
        <v>10</v>
      </c>
      <c r="K390" s="9">
        <f t="shared" si="57"/>
        <v>0.6</v>
      </c>
      <c r="L390" s="11">
        <f t="shared" si="58"/>
        <v>10.6</v>
      </c>
      <c r="M390" s="11">
        <v>6.3</v>
      </c>
      <c r="N390" s="11">
        <f t="shared" si="59"/>
        <v>3.7</v>
      </c>
      <c r="O390" s="12">
        <f t="shared" si="60"/>
        <v>0.37</v>
      </c>
      <c r="P390" s="6" t="s">
        <v>21</v>
      </c>
      <c r="Q390" s="6" t="str">
        <f>VLOOKUP(C390,'[1]Customer List Query'!$A$2:$B$48,2,FALSE)</f>
        <v>Molly</v>
      </c>
      <c r="R390" s="13"/>
    </row>
    <row r="391" spans="1:18" x14ac:dyDescent="0.25">
      <c r="A391" s="6">
        <v>10791</v>
      </c>
      <c r="B391" s="7">
        <v>40308</v>
      </c>
      <c r="C391" s="6" t="s">
        <v>96</v>
      </c>
      <c r="D391" s="14" t="s">
        <v>104</v>
      </c>
      <c r="E391" s="8" t="s">
        <v>65</v>
      </c>
      <c r="F391" s="6" t="s">
        <v>41</v>
      </c>
      <c r="G391" s="8" t="s">
        <v>42</v>
      </c>
      <c r="H391" s="9">
        <v>120</v>
      </c>
      <c r="I391" s="10">
        <v>5</v>
      </c>
      <c r="J391" s="9">
        <f t="shared" si="56"/>
        <v>600</v>
      </c>
      <c r="K391" s="9">
        <f t="shared" si="57"/>
        <v>36</v>
      </c>
      <c r="L391" s="11">
        <f t="shared" si="58"/>
        <v>636</v>
      </c>
      <c r="M391" s="11">
        <v>150</v>
      </c>
      <c r="N391" s="11">
        <f t="shared" si="59"/>
        <v>450</v>
      </c>
      <c r="O391" s="12">
        <f t="shared" si="60"/>
        <v>0.75</v>
      </c>
      <c r="P391" s="6" t="s">
        <v>24</v>
      </c>
      <c r="Q391" s="6" t="str">
        <f>VLOOKUP(C391,'[1]Customer List Query'!$A$2:$B$48,2,FALSE)</f>
        <v>Molly</v>
      </c>
      <c r="R391" s="13"/>
    </row>
    <row r="392" spans="1:18" x14ac:dyDescent="0.25">
      <c r="A392" s="6">
        <v>10792</v>
      </c>
      <c r="B392" s="7">
        <v>40308</v>
      </c>
      <c r="C392" t="s">
        <v>29</v>
      </c>
      <c r="D392" s="14" t="s">
        <v>107</v>
      </c>
      <c r="E392" s="8" t="s">
        <v>26</v>
      </c>
      <c r="F392" s="6" t="s">
        <v>70</v>
      </c>
      <c r="G392" s="6" t="s">
        <v>31</v>
      </c>
      <c r="H392" s="9">
        <v>3.99</v>
      </c>
      <c r="I392" s="10">
        <v>3</v>
      </c>
      <c r="J392" s="9">
        <f t="shared" si="56"/>
        <v>11.97</v>
      </c>
      <c r="K392" s="9">
        <f t="shared" si="57"/>
        <v>0.71820000000000006</v>
      </c>
      <c r="L392" s="11">
        <f t="shared" si="58"/>
        <v>12.69</v>
      </c>
      <c r="M392" s="11">
        <v>2.95</v>
      </c>
      <c r="N392" s="11">
        <f t="shared" si="59"/>
        <v>9.02</v>
      </c>
      <c r="O392" s="12">
        <f t="shared" si="60"/>
        <v>0.75355054302422719</v>
      </c>
      <c r="P392" s="6" t="s">
        <v>43</v>
      </c>
      <c r="Q392" s="6" t="str">
        <f>VLOOKUP(C392,'[1]Customer List Query'!$A$2:$B$48,2,FALSE)</f>
        <v>Tammy</v>
      </c>
      <c r="R392" s="13"/>
    </row>
    <row r="393" spans="1:18" x14ac:dyDescent="0.25">
      <c r="A393" s="6">
        <v>10793</v>
      </c>
      <c r="B393" s="7">
        <v>40308</v>
      </c>
      <c r="C393" t="s">
        <v>22</v>
      </c>
      <c r="D393" s="14" t="s">
        <v>105</v>
      </c>
      <c r="E393" s="6" t="s">
        <v>18</v>
      </c>
      <c r="F393" s="8" t="s">
        <v>68</v>
      </c>
      <c r="G393" s="6" t="s">
        <v>31</v>
      </c>
      <c r="H393" s="9">
        <v>110.29</v>
      </c>
      <c r="I393" s="10">
        <v>6</v>
      </c>
      <c r="J393" s="9">
        <f t="shared" si="56"/>
        <v>661.74</v>
      </c>
      <c r="K393" s="9">
        <f t="shared" si="57"/>
        <v>39.7044</v>
      </c>
      <c r="L393" s="11">
        <f t="shared" si="58"/>
        <v>701.44</v>
      </c>
      <c r="M393" s="11">
        <v>408.07</v>
      </c>
      <c r="N393" s="11">
        <f t="shared" si="59"/>
        <v>253.67000000000002</v>
      </c>
      <c r="O393" s="12">
        <f t="shared" si="60"/>
        <v>0.38333786683591747</v>
      </c>
      <c r="P393" s="6" t="s">
        <v>21</v>
      </c>
      <c r="Q393" s="6" t="str">
        <f>VLOOKUP(C393,'[1]Customer List Query'!$A$2:$B$48,2,FALSE)</f>
        <v>Chris</v>
      </c>
      <c r="R393" s="13"/>
    </row>
    <row r="394" spans="1:18" x14ac:dyDescent="0.25">
      <c r="A394" s="6">
        <v>10794</v>
      </c>
      <c r="B394" s="7">
        <v>40308</v>
      </c>
      <c r="C394" s="14" t="s">
        <v>25</v>
      </c>
      <c r="D394" s="14" t="s">
        <v>106</v>
      </c>
      <c r="E394" s="8" t="s">
        <v>26</v>
      </c>
      <c r="F394" s="8" t="s">
        <v>19</v>
      </c>
      <c r="G394" s="6" t="s">
        <v>20</v>
      </c>
      <c r="H394" s="9">
        <v>44.2</v>
      </c>
      <c r="I394" s="10">
        <v>9</v>
      </c>
      <c r="J394" s="9">
        <f t="shared" si="56"/>
        <v>397.8</v>
      </c>
      <c r="K394" s="9">
        <f t="shared" si="57"/>
        <v>23.867999999999999</v>
      </c>
      <c r="L394" s="11">
        <f t="shared" si="58"/>
        <v>421.67</v>
      </c>
      <c r="M394" s="11">
        <v>80.44</v>
      </c>
      <c r="N394" s="11">
        <f t="shared" si="59"/>
        <v>317.36</v>
      </c>
      <c r="O394" s="12">
        <f t="shared" si="60"/>
        <v>0.79778783308195078</v>
      </c>
      <c r="P394" s="6" t="s">
        <v>21</v>
      </c>
      <c r="Q394" s="6" t="str">
        <f>VLOOKUP(C394,'[1]Customer List Query'!$A$2:$B$48,2,FALSE)</f>
        <v>Scott</v>
      </c>
      <c r="R394" s="13"/>
    </row>
    <row r="395" spans="1:18" x14ac:dyDescent="0.25">
      <c r="A395" s="6">
        <v>10795</v>
      </c>
      <c r="B395" s="7">
        <v>40308</v>
      </c>
      <c r="C395" t="s">
        <v>50</v>
      </c>
      <c r="D395" s="14" t="s">
        <v>106</v>
      </c>
      <c r="E395" s="6" t="s">
        <v>18</v>
      </c>
      <c r="F395" s="8" t="s">
        <v>39</v>
      </c>
      <c r="G395" s="6" t="s">
        <v>31</v>
      </c>
      <c r="H395" s="9">
        <v>208.67</v>
      </c>
      <c r="I395" s="10">
        <v>3</v>
      </c>
      <c r="J395" s="9">
        <f t="shared" si="56"/>
        <v>626.01</v>
      </c>
      <c r="K395" s="9">
        <f t="shared" si="57"/>
        <v>37.560600000000001</v>
      </c>
      <c r="L395" s="11">
        <f t="shared" si="58"/>
        <v>663.57</v>
      </c>
      <c r="M395" s="11">
        <v>507.07</v>
      </c>
      <c r="N395" s="11">
        <f t="shared" si="59"/>
        <v>118.94</v>
      </c>
      <c r="O395" s="12">
        <f t="shared" si="60"/>
        <v>0.18999696490471399</v>
      </c>
      <c r="P395" s="6" t="s">
        <v>21</v>
      </c>
      <c r="Q395" s="6" t="str">
        <f>VLOOKUP(C395,'[1]Customer List Query'!$A$2:$B$48,2,FALSE)</f>
        <v>Scott</v>
      </c>
      <c r="R395" s="13"/>
    </row>
    <row r="396" spans="1:18" x14ac:dyDescent="0.25">
      <c r="A396" s="6">
        <v>10796</v>
      </c>
      <c r="B396" s="7">
        <v>40308</v>
      </c>
      <c r="C396" t="s">
        <v>36</v>
      </c>
      <c r="D396" s="14" t="s">
        <v>107</v>
      </c>
      <c r="E396" s="6" t="s">
        <v>18</v>
      </c>
      <c r="F396" s="8" t="s">
        <v>46</v>
      </c>
      <c r="G396" s="6" t="s">
        <v>31</v>
      </c>
      <c r="H396" s="9">
        <v>19.95</v>
      </c>
      <c r="I396" s="10">
        <v>1</v>
      </c>
      <c r="J396" s="9">
        <f t="shared" si="56"/>
        <v>19.95</v>
      </c>
      <c r="K396" s="9">
        <f t="shared" si="57"/>
        <v>1.1969999999999998</v>
      </c>
      <c r="L396" s="11">
        <f t="shared" si="58"/>
        <v>21.15</v>
      </c>
      <c r="M396" s="11">
        <v>17.16</v>
      </c>
      <c r="N396" s="11">
        <f t="shared" si="59"/>
        <v>2.7899999999999991</v>
      </c>
      <c r="O396" s="12">
        <f t="shared" si="60"/>
        <v>0.13984962406015033</v>
      </c>
      <c r="P396" s="6" t="s">
        <v>21</v>
      </c>
      <c r="Q396" s="6" t="str">
        <f>VLOOKUP(C396,'[1]Customer List Query'!$A$2:$B$48,2,FALSE)</f>
        <v>Kelly</v>
      </c>
      <c r="R396" s="13"/>
    </row>
    <row r="397" spans="1:18" x14ac:dyDescent="0.25">
      <c r="A397" s="6">
        <v>10797</v>
      </c>
      <c r="B397" s="7">
        <v>40309</v>
      </c>
      <c r="C397" t="s">
        <v>67</v>
      </c>
      <c r="D397" s="14" t="s">
        <v>104</v>
      </c>
      <c r="E397" s="6" t="s">
        <v>18</v>
      </c>
      <c r="F397" s="6" t="s">
        <v>76</v>
      </c>
      <c r="G397" s="6" t="s">
        <v>49</v>
      </c>
      <c r="H397" s="9">
        <v>40</v>
      </c>
      <c r="I397" s="10"/>
      <c r="J397" s="9">
        <f>H397</f>
        <v>40</v>
      </c>
      <c r="K397" s="9">
        <v>0</v>
      </c>
      <c r="L397" s="11">
        <f t="shared" si="58"/>
        <v>40</v>
      </c>
      <c r="M397" s="11">
        <v>90</v>
      </c>
      <c r="N397" s="11">
        <f t="shared" si="59"/>
        <v>-50</v>
      </c>
      <c r="O397" s="12">
        <f t="shared" si="60"/>
        <v>-1.25</v>
      </c>
      <c r="P397" s="6" t="s">
        <v>21</v>
      </c>
      <c r="Q397" s="6" t="str">
        <f>VLOOKUP(C397,'[1]Customer List Query'!$A$2:$B$48,2,FALSE)</f>
        <v>Scott</v>
      </c>
      <c r="R397" s="13"/>
    </row>
    <row r="398" spans="1:18" x14ac:dyDescent="0.25">
      <c r="A398" s="6">
        <v>10798</v>
      </c>
      <c r="B398" s="7">
        <v>40309</v>
      </c>
      <c r="C398" t="s">
        <v>47</v>
      </c>
      <c r="D398" s="14" t="s">
        <v>104</v>
      </c>
      <c r="E398" s="6" t="s">
        <v>18</v>
      </c>
      <c r="F398" s="8" t="s">
        <v>35</v>
      </c>
      <c r="G398" s="6" t="s">
        <v>31</v>
      </c>
      <c r="H398" s="9">
        <v>400</v>
      </c>
      <c r="I398" s="10">
        <v>3</v>
      </c>
      <c r="J398" s="9">
        <f t="shared" ref="J398:J411" si="61">ROUND(H398*I398,2)</f>
        <v>1200</v>
      </c>
      <c r="K398" s="9">
        <f t="shared" ref="K398:K418" si="62">J398*0.06</f>
        <v>72</v>
      </c>
      <c r="L398" s="11">
        <f t="shared" si="58"/>
        <v>1272</v>
      </c>
      <c r="M398" s="11">
        <v>4000</v>
      </c>
      <c r="N398" s="11">
        <f t="shared" si="59"/>
        <v>-2800</v>
      </c>
      <c r="O398" s="12">
        <f t="shared" si="60"/>
        <v>-2.3333333333333335</v>
      </c>
      <c r="P398" s="6" t="s">
        <v>24</v>
      </c>
      <c r="Q398" s="6" t="str">
        <f>VLOOKUP(C398,'[1]Customer List Query'!$A$2:$B$48,2,FALSE)</f>
        <v>Chris</v>
      </c>
      <c r="R398" s="13"/>
    </row>
    <row r="399" spans="1:18" x14ac:dyDescent="0.25">
      <c r="A399" s="6">
        <v>10799</v>
      </c>
      <c r="B399" s="7">
        <v>40309</v>
      </c>
      <c r="C399" s="14" t="s">
        <v>25</v>
      </c>
      <c r="D399" s="14" t="s">
        <v>106</v>
      </c>
      <c r="E399" s="8" t="s">
        <v>26</v>
      </c>
      <c r="F399" s="6" t="s">
        <v>70</v>
      </c>
      <c r="G399" s="6" t="s">
        <v>31</v>
      </c>
      <c r="H399" s="9">
        <v>5</v>
      </c>
      <c r="I399" s="10">
        <v>8</v>
      </c>
      <c r="J399" s="9">
        <f t="shared" si="61"/>
        <v>40</v>
      </c>
      <c r="K399" s="9">
        <f t="shared" si="62"/>
        <v>2.4</v>
      </c>
      <c r="L399" s="11">
        <f t="shared" si="58"/>
        <v>42.4</v>
      </c>
      <c r="M399" s="11">
        <v>22.5</v>
      </c>
      <c r="N399" s="11">
        <f t="shared" si="59"/>
        <v>17.5</v>
      </c>
      <c r="O399" s="12">
        <f t="shared" si="60"/>
        <v>0.4375</v>
      </c>
      <c r="P399" s="6" t="s">
        <v>21</v>
      </c>
      <c r="Q399" s="6" t="str">
        <f>VLOOKUP(C399,'[1]Customer List Query'!$A$2:$B$48,2,FALSE)</f>
        <v>Scott</v>
      </c>
      <c r="R399" s="13"/>
    </row>
    <row r="400" spans="1:18" x14ac:dyDescent="0.25">
      <c r="A400" s="6">
        <v>10800</v>
      </c>
      <c r="B400" s="7">
        <v>40309</v>
      </c>
      <c r="C400" t="s">
        <v>91</v>
      </c>
      <c r="D400" s="14" t="s">
        <v>106</v>
      </c>
      <c r="E400" s="6" t="s">
        <v>18</v>
      </c>
      <c r="F400" s="6" t="s">
        <v>37</v>
      </c>
      <c r="G400" s="6" t="s">
        <v>31</v>
      </c>
      <c r="H400" s="9">
        <v>23.99</v>
      </c>
      <c r="I400" s="10">
        <v>6</v>
      </c>
      <c r="J400" s="9">
        <f t="shared" si="61"/>
        <v>143.94</v>
      </c>
      <c r="K400" s="9">
        <f t="shared" si="62"/>
        <v>8.6364000000000001</v>
      </c>
      <c r="L400" s="11">
        <f t="shared" si="58"/>
        <v>152.58000000000001</v>
      </c>
      <c r="M400" s="11">
        <v>64.77</v>
      </c>
      <c r="N400" s="11">
        <f t="shared" si="59"/>
        <v>79.17</v>
      </c>
      <c r="O400" s="12">
        <f t="shared" si="60"/>
        <v>0.55002084201750734</v>
      </c>
      <c r="P400" s="6" t="s">
        <v>21</v>
      </c>
      <c r="Q400" s="6" t="str">
        <f>VLOOKUP(C400,'[1]Customer List Query'!$A$2:$B$48,2,FALSE)</f>
        <v>Doug</v>
      </c>
      <c r="R400" s="13"/>
    </row>
    <row r="401" spans="1:18" x14ac:dyDescent="0.25">
      <c r="A401" s="6">
        <v>10801</v>
      </c>
      <c r="B401" s="7">
        <v>40313</v>
      </c>
      <c r="C401" t="s">
        <v>94</v>
      </c>
      <c r="D401" s="14" t="s">
        <v>104</v>
      </c>
      <c r="E401" s="6" t="s">
        <v>18</v>
      </c>
      <c r="F401" s="8" t="s">
        <v>46</v>
      </c>
      <c r="G401" s="6" t="s">
        <v>31</v>
      </c>
      <c r="H401" s="9">
        <v>19.95</v>
      </c>
      <c r="I401" s="10">
        <v>2</v>
      </c>
      <c r="J401" s="9">
        <f t="shared" si="61"/>
        <v>39.9</v>
      </c>
      <c r="K401" s="9">
        <f t="shared" si="62"/>
        <v>2.3939999999999997</v>
      </c>
      <c r="L401" s="11">
        <f t="shared" si="58"/>
        <v>42.29</v>
      </c>
      <c r="M401" s="11">
        <v>64.64</v>
      </c>
      <c r="N401" s="11">
        <f t="shared" si="59"/>
        <v>-24.740000000000002</v>
      </c>
      <c r="O401" s="12">
        <f t="shared" si="60"/>
        <v>-0.6200501253132833</v>
      </c>
      <c r="P401" s="6" t="s">
        <v>21</v>
      </c>
      <c r="Q401" s="6" t="str">
        <f>VLOOKUP(C401,'[1]Customer List Query'!$A$2:$B$48,2,FALSE)</f>
        <v>Scott</v>
      </c>
      <c r="R401" s="13"/>
    </row>
    <row r="402" spans="1:18" x14ac:dyDescent="0.25">
      <c r="A402" s="6">
        <v>10802</v>
      </c>
      <c r="B402" s="7">
        <v>40313</v>
      </c>
      <c r="C402" t="s">
        <v>67</v>
      </c>
      <c r="D402" s="14" t="s">
        <v>104</v>
      </c>
      <c r="E402" s="6" t="s">
        <v>18</v>
      </c>
      <c r="F402" s="8" t="s">
        <v>19</v>
      </c>
      <c r="G402" s="6" t="s">
        <v>20</v>
      </c>
      <c r="H402" s="9">
        <v>44.2</v>
      </c>
      <c r="I402" s="10">
        <v>4</v>
      </c>
      <c r="J402" s="9">
        <f t="shared" si="61"/>
        <v>176.8</v>
      </c>
      <c r="K402" s="9">
        <f t="shared" si="62"/>
        <v>10.608000000000001</v>
      </c>
      <c r="L402" s="11">
        <f t="shared" si="58"/>
        <v>187.41</v>
      </c>
      <c r="M402" s="11">
        <v>136.13999999999999</v>
      </c>
      <c r="N402" s="11">
        <f t="shared" si="59"/>
        <v>40.660000000000025</v>
      </c>
      <c r="O402" s="12">
        <f t="shared" si="60"/>
        <v>0.22997737556561099</v>
      </c>
      <c r="P402" s="6" t="s">
        <v>21</v>
      </c>
      <c r="Q402" s="6" t="str">
        <f>VLOOKUP(C402,'[1]Customer List Query'!$A$2:$B$48,2,FALSE)</f>
        <v>Scott</v>
      </c>
      <c r="R402" s="13"/>
    </row>
    <row r="403" spans="1:18" x14ac:dyDescent="0.25">
      <c r="A403" s="6">
        <v>10803</v>
      </c>
      <c r="B403" s="7">
        <v>40313</v>
      </c>
      <c r="C403" t="s">
        <v>40</v>
      </c>
      <c r="D403" s="14" t="s">
        <v>108</v>
      </c>
      <c r="E403" s="6" t="s">
        <v>18</v>
      </c>
      <c r="F403" s="8" t="s">
        <v>35</v>
      </c>
      <c r="G403" s="6" t="s">
        <v>31</v>
      </c>
      <c r="H403" s="9">
        <v>1129.95</v>
      </c>
      <c r="I403" s="10">
        <v>4</v>
      </c>
      <c r="J403" s="9">
        <f t="shared" si="61"/>
        <v>4519.8</v>
      </c>
      <c r="K403" s="9">
        <f t="shared" si="62"/>
        <v>271.18799999999999</v>
      </c>
      <c r="L403" s="11">
        <f t="shared" si="58"/>
        <v>4790.99</v>
      </c>
      <c r="M403" s="11">
        <v>4406.8100000000004</v>
      </c>
      <c r="N403" s="11">
        <f t="shared" si="59"/>
        <v>112.98999999999978</v>
      </c>
      <c r="O403" s="12">
        <f t="shared" si="60"/>
        <v>2.499889375636085E-2</v>
      </c>
      <c r="P403" s="6" t="s">
        <v>21</v>
      </c>
      <c r="Q403" s="6" t="str">
        <f>VLOOKUP(C403,'[1]Customer List Query'!$A$2:$B$48,2,FALSE)</f>
        <v>Sandra</v>
      </c>
      <c r="R403" s="13"/>
    </row>
    <row r="404" spans="1:18" x14ac:dyDescent="0.25">
      <c r="A404" s="6">
        <v>10804</v>
      </c>
      <c r="B404" s="7">
        <v>40314</v>
      </c>
      <c r="C404" s="14" t="s">
        <v>74</v>
      </c>
      <c r="D404" s="14" t="s">
        <v>106</v>
      </c>
      <c r="E404" s="6" t="s">
        <v>18</v>
      </c>
      <c r="F404" s="6" t="s">
        <v>58</v>
      </c>
      <c r="G404" s="8" t="s">
        <v>42</v>
      </c>
      <c r="H404" s="9">
        <v>59.95</v>
      </c>
      <c r="I404" s="10">
        <v>8</v>
      </c>
      <c r="J404" s="9">
        <f t="shared" si="61"/>
        <v>479.6</v>
      </c>
      <c r="K404" s="9">
        <f t="shared" si="62"/>
        <v>28.776</v>
      </c>
      <c r="L404" s="11">
        <f t="shared" si="58"/>
        <v>508.38</v>
      </c>
      <c r="M404" s="11">
        <v>17.39</v>
      </c>
      <c r="N404" s="11">
        <f t="shared" si="59"/>
        <v>462.21000000000004</v>
      </c>
      <c r="O404" s="12">
        <f t="shared" si="60"/>
        <v>0.96374061718098414</v>
      </c>
      <c r="P404" s="6" t="s">
        <v>21</v>
      </c>
      <c r="Q404" s="6" t="str">
        <f>VLOOKUP(C404,'[1]Customer List Query'!$A$2:$B$48,2,FALSE)</f>
        <v>Steve</v>
      </c>
      <c r="R404" s="13"/>
    </row>
    <row r="405" spans="1:18" x14ac:dyDescent="0.25">
      <c r="A405" s="6">
        <v>10805</v>
      </c>
      <c r="B405" s="7">
        <v>40314</v>
      </c>
      <c r="C405" t="s">
        <v>79</v>
      </c>
      <c r="D405" s="14" t="s">
        <v>106</v>
      </c>
      <c r="E405" s="6" t="s">
        <v>18</v>
      </c>
      <c r="F405" s="6" t="s">
        <v>30</v>
      </c>
      <c r="G405" s="6" t="s">
        <v>31</v>
      </c>
      <c r="H405" s="9">
        <v>89.95</v>
      </c>
      <c r="I405" s="10">
        <v>8</v>
      </c>
      <c r="J405" s="9">
        <f t="shared" si="61"/>
        <v>719.6</v>
      </c>
      <c r="K405" s="9">
        <f t="shared" si="62"/>
        <v>43.176000000000002</v>
      </c>
      <c r="L405" s="11">
        <f t="shared" si="58"/>
        <v>762.78</v>
      </c>
      <c r="M405" s="11">
        <v>46.77</v>
      </c>
      <c r="N405" s="11">
        <f t="shared" si="59"/>
        <v>672.83</v>
      </c>
      <c r="O405" s="12">
        <f t="shared" si="60"/>
        <v>0.93500555864369095</v>
      </c>
      <c r="P405" s="6" t="s">
        <v>21</v>
      </c>
      <c r="Q405" s="6" t="str">
        <f>VLOOKUP(C405,'[1]Customer List Query'!$A$2:$B$48,2,FALSE)</f>
        <v>Doug</v>
      </c>
      <c r="R405" s="13"/>
    </row>
    <row r="406" spans="1:18" x14ac:dyDescent="0.25">
      <c r="A406" s="6">
        <v>10806</v>
      </c>
      <c r="B406" s="7">
        <v>40314</v>
      </c>
      <c r="C406" t="s">
        <v>45</v>
      </c>
      <c r="D406" s="14" t="s">
        <v>108</v>
      </c>
      <c r="E406" s="8" t="s">
        <v>26</v>
      </c>
      <c r="F406" s="8" t="s">
        <v>35</v>
      </c>
      <c r="G406" s="6" t="s">
        <v>31</v>
      </c>
      <c r="H406" s="9">
        <v>349.34</v>
      </c>
      <c r="I406" s="10">
        <v>1</v>
      </c>
      <c r="J406" s="9">
        <f t="shared" si="61"/>
        <v>349.34</v>
      </c>
      <c r="K406" s="9">
        <f t="shared" si="62"/>
        <v>20.960399999999996</v>
      </c>
      <c r="L406" s="11">
        <f t="shared" si="58"/>
        <v>370.3</v>
      </c>
      <c r="M406" s="11">
        <v>436.68</v>
      </c>
      <c r="N406" s="11">
        <f t="shared" si="59"/>
        <v>-87.340000000000032</v>
      </c>
      <c r="O406" s="12">
        <f t="shared" si="60"/>
        <v>-0.25001431270395613</v>
      </c>
      <c r="P406" s="6" t="s">
        <v>21</v>
      </c>
      <c r="Q406" s="6" t="str">
        <f>VLOOKUP(C406,'[1]Customer List Query'!$A$2:$B$48,2,FALSE)</f>
        <v>Doug</v>
      </c>
      <c r="R406" s="13"/>
    </row>
    <row r="407" spans="1:18" x14ac:dyDescent="0.25">
      <c r="A407" s="6">
        <v>10807</v>
      </c>
      <c r="B407" s="7">
        <v>40314</v>
      </c>
      <c r="C407" t="s">
        <v>32</v>
      </c>
      <c r="D407" s="14" t="s">
        <v>104</v>
      </c>
      <c r="E407" s="6" t="s">
        <v>18</v>
      </c>
      <c r="F407" s="6" t="s">
        <v>101</v>
      </c>
      <c r="G407" s="6" t="s">
        <v>28</v>
      </c>
      <c r="H407" s="9">
        <v>549.54999999999995</v>
      </c>
      <c r="I407" s="10">
        <v>3</v>
      </c>
      <c r="J407" s="9">
        <f t="shared" si="61"/>
        <v>1648.65</v>
      </c>
      <c r="K407" s="9">
        <f t="shared" si="62"/>
        <v>98.918999999999997</v>
      </c>
      <c r="L407" s="11">
        <f t="shared" si="58"/>
        <v>1747.57</v>
      </c>
      <c r="M407" s="11">
        <v>527.57000000000005</v>
      </c>
      <c r="N407" s="11">
        <f t="shared" si="59"/>
        <v>1121.08</v>
      </c>
      <c r="O407" s="12">
        <f t="shared" si="60"/>
        <v>0.67999878688624016</v>
      </c>
      <c r="P407" s="6" t="s">
        <v>21</v>
      </c>
      <c r="Q407" s="6" t="str">
        <f>VLOOKUP(C407,'[1]Customer List Query'!$A$2:$B$48,2,FALSE)</f>
        <v>Molly</v>
      </c>
      <c r="R407" s="13"/>
    </row>
    <row r="408" spans="1:18" x14ac:dyDescent="0.25">
      <c r="A408" s="6">
        <v>10808</v>
      </c>
      <c r="B408" s="7">
        <v>40314</v>
      </c>
      <c r="C408" s="14" t="s">
        <v>61</v>
      </c>
      <c r="D408" s="14" t="s">
        <v>105</v>
      </c>
      <c r="E408" s="8" t="s">
        <v>26</v>
      </c>
      <c r="F408" s="8" t="s">
        <v>35</v>
      </c>
      <c r="G408" s="6" t="s">
        <v>31</v>
      </c>
      <c r="H408" s="9">
        <v>799.85</v>
      </c>
      <c r="I408" s="10">
        <v>4</v>
      </c>
      <c r="J408" s="9">
        <f t="shared" si="61"/>
        <v>3199.4</v>
      </c>
      <c r="K408" s="9">
        <f t="shared" si="62"/>
        <v>191.964</v>
      </c>
      <c r="L408" s="11">
        <f t="shared" si="58"/>
        <v>3391.36</v>
      </c>
      <c r="M408" s="11">
        <v>2351.56</v>
      </c>
      <c r="N408" s="11">
        <f t="shared" si="59"/>
        <v>847.84000000000015</v>
      </c>
      <c r="O408" s="12">
        <f t="shared" si="60"/>
        <v>0.26499968744139529</v>
      </c>
      <c r="P408" s="6" t="s">
        <v>21</v>
      </c>
      <c r="Q408" s="6" t="str">
        <f>VLOOKUP(C408,'[1]Customer List Query'!$A$2:$B$48,2,FALSE)</f>
        <v>Sandra</v>
      </c>
      <c r="R408" s="13"/>
    </row>
    <row r="409" spans="1:18" x14ac:dyDescent="0.25">
      <c r="A409" s="6">
        <v>10809</v>
      </c>
      <c r="B409" s="7">
        <v>40314</v>
      </c>
      <c r="C409" s="6" t="s">
        <v>96</v>
      </c>
      <c r="D409" s="14" t="s">
        <v>104</v>
      </c>
      <c r="E409" s="8" t="s">
        <v>65</v>
      </c>
      <c r="F409" s="8" t="s">
        <v>68</v>
      </c>
      <c r="G409" s="6" t="s">
        <v>31</v>
      </c>
      <c r="H409" s="9">
        <v>104.44</v>
      </c>
      <c r="I409" s="10">
        <v>5</v>
      </c>
      <c r="J409" s="9">
        <f t="shared" si="61"/>
        <v>522.20000000000005</v>
      </c>
      <c r="K409" s="9">
        <f t="shared" si="62"/>
        <v>31.332000000000001</v>
      </c>
      <c r="L409" s="11">
        <f t="shared" si="58"/>
        <v>553.53</v>
      </c>
      <c r="M409" s="11">
        <v>167.1</v>
      </c>
      <c r="N409" s="11">
        <f t="shared" si="59"/>
        <v>355.1</v>
      </c>
      <c r="O409" s="12">
        <f t="shared" si="60"/>
        <v>0.68000765990042122</v>
      </c>
      <c r="P409" s="6" t="s">
        <v>21</v>
      </c>
      <c r="Q409" s="6" t="str">
        <f>VLOOKUP(C409,'[1]Customer List Query'!$A$2:$B$48,2,FALSE)</f>
        <v>Molly</v>
      </c>
      <c r="R409" s="13"/>
    </row>
    <row r="410" spans="1:18" x14ac:dyDescent="0.25">
      <c r="A410" s="6">
        <v>10810</v>
      </c>
      <c r="B410" s="7">
        <v>40315</v>
      </c>
      <c r="C410" t="s">
        <v>29</v>
      </c>
      <c r="D410" s="14" t="s">
        <v>107</v>
      </c>
      <c r="E410" s="8" t="s">
        <v>26</v>
      </c>
      <c r="F410" s="6" t="s">
        <v>88</v>
      </c>
      <c r="G410" s="8" t="s">
        <v>42</v>
      </c>
      <c r="H410" s="9">
        <v>40</v>
      </c>
      <c r="I410" s="10">
        <v>3</v>
      </c>
      <c r="J410" s="9">
        <f t="shared" si="61"/>
        <v>120</v>
      </c>
      <c r="K410" s="9">
        <f t="shared" si="62"/>
        <v>7.1999999999999993</v>
      </c>
      <c r="L410" s="11">
        <f t="shared" si="58"/>
        <v>127.2</v>
      </c>
      <c r="M410" s="11">
        <v>457.14</v>
      </c>
      <c r="N410" s="11">
        <f t="shared" si="59"/>
        <v>-337.14</v>
      </c>
      <c r="O410" s="12">
        <f t="shared" si="60"/>
        <v>-2.8094999999999999</v>
      </c>
      <c r="P410" s="6" t="s">
        <v>24</v>
      </c>
      <c r="Q410" s="6" t="str">
        <f>VLOOKUP(C410,'[1]Customer List Query'!$A$2:$B$48,2,FALSE)</f>
        <v>Tammy</v>
      </c>
      <c r="R410" s="13"/>
    </row>
    <row r="411" spans="1:18" x14ac:dyDescent="0.25">
      <c r="A411" s="6">
        <v>10811</v>
      </c>
      <c r="B411" s="7">
        <v>40315</v>
      </c>
      <c r="C411" t="s">
        <v>40</v>
      </c>
      <c r="D411" s="14" t="s">
        <v>108</v>
      </c>
      <c r="E411" s="6" t="s">
        <v>18</v>
      </c>
      <c r="F411" s="6" t="s">
        <v>101</v>
      </c>
      <c r="G411" s="6" t="s">
        <v>28</v>
      </c>
      <c r="H411" s="9">
        <v>329.45</v>
      </c>
      <c r="I411" s="10">
        <v>6</v>
      </c>
      <c r="J411" s="9">
        <f t="shared" si="61"/>
        <v>1976.7</v>
      </c>
      <c r="K411" s="9">
        <f t="shared" si="62"/>
        <v>118.602</v>
      </c>
      <c r="L411" s="11">
        <f t="shared" si="58"/>
        <v>2095.3000000000002</v>
      </c>
      <c r="M411" s="11">
        <v>144.96</v>
      </c>
      <c r="N411" s="11">
        <f t="shared" si="59"/>
        <v>1831.74</v>
      </c>
      <c r="O411" s="12">
        <f t="shared" si="60"/>
        <v>0.92666565487934438</v>
      </c>
      <c r="P411" s="6" t="s">
        <v>21</v>
      </c>
      <c r="Q411" s="6" t="str">
        <f>VLOOKUP(C411,'[1]Customer List Query'!$A$2:$B$48,2,FALSE)</f>
        <v>Sandra</v>
      </c>
      <c r="R411" s="13"/>
    </row>
    <row r="412" spans="1:18" x14ac:dyDescent="0.25">
      <c r="A412" s="6">
        <v>10812</v>
      </c>
      <c r="B412" s="7">
        <v>40315</v>
      </c>
      <c r="C412" s="14" t="s">
        <v>25</v>
      </c>
      <c r="D412" s="14" t="s">
        <v>106</v>
      </c>
      <c r="E412" s="8" t="s">
        <v>26</v>
      </c>
      <c r="F412" s="6" t="s">
        <v>99</v>
      </c>
      <c r="G412" s="6" t="s">
        <v>49</v>
      </c>
      <c r="H412" s="9">
        <v>114.51</v>
      </c>
      <c r="I412" s="10"/>
      <c r="J412" s="9">
        <f>H412</f>
        <v>114.51</v>
      </c>
      <c r="K412" s="9">
        <f t="shared" si="62"/>
        <v>6.8706000000000005</v>
      </c>
      <c r="L412" s="11">
        <f t="shared" si="58"/>
        <v>121.38</v>
      </c>
      <c r="M412" s="11">
        <v>119.09</v>
      </c>
      <c r="N412" s="11">
        <f t="shared" si="59"/>
        <v>-4.5799999999999983</v>
      </c>
      <c r="O412" s="12">
        <f t="shared" si="60"/>
        <v>-3.9996506855296467E-2</v>
      </c>
      <c r="P412" s="6" t="s">
        <v>21</v>
      </c>
      <c r="Q412" s="6" t="str">
        <f>VLOOKUP(C412,'[1]Customer List Query'!$A$2:$B$48,2,FALSE)</f>
        <v>Scott</v>
      </c>
      <c r="R412" s="13"/>
    </row>
    <row r="413" spans="1:18" x14ac:dyDescent="0.25">
      <c r="A413" s="6">
        <v>10813</v>
      </c>
      <c r="B413" s="7">
        <v>40315</v>
      </c>
      <c r="C413" t="s">
        <v>71</v>
      </c>
      <c r="D413" s="14" t="s">
        <v>104</v>
      </c>
      <c r="E413" s="6" t="s">
        <v>18</v>
      </c>
      <c r="F413" s="6" t="s">
        <v>27</v>
      </c>
      <c r="G413" s="6" t="s">
        <v>28</v>
      </c>
      <c r="H413" s="9">
        <v>47.95</v>
      </c>
      <c r="I413" s="10">
        <v>5</v>
      </c>
      <c r="J413" s="9">
        <f t="shared" ref="J413:J418" si="63">ROUND(H413*I413,2)</f>
        <v>239.75</v>
      </c>
      <c r="K413" s="9">
        <f t="shared" si="62"/>
        <v>14.385</v>
      </c>
      <c r="L413" s="11">
        <f t="shared" si="58"/>
        <v>254.14</v>
      </c>
      <c r="M413" s="11">
        <v>124.19</v>
      </c>
      <c r="N413" s="11">
        <f t="shared" si="59"/>
        <v>115.56</v>
      </c>
      <c r="O413" s="12">
        <f t="shared" si="60"/>
        <v>0.48200208550573514</v>
      </c>
      <c r="P413" s="6" t="s">
        <v>21</v>
      </c>
      <c r="Q413" s="6" t="str">
        <f>VLOOKUP(C413,'[1]Customer List Query'!$A$2:$B$48,2,FALSE)</f>
        <v>Molly</v>
      </c>
      <c r="R413" s="13"/>
    </row>
    <row r="414" spans="1:18" x14ac:dyDescent="0.25">
      <c r="A414" s="6">
        <v>10814</v>
      </c>
      <c r="B414" s="7">
        <v>40315</v>
      </c>
      <c r="C414" s="14" t="s">
        <v>75</v>
      </c>
      <c r="D414" s="14" t="s">
        <v>106</v>
      </c>
      <c r="E414" s="6" t="s">
        <v>18</v>
      </c>
      <c r="F414" s="8" t="s">
        <v>35</v>
      </c>
      <c r="G414" s="6" t="s">
        <v>31</v>
      </c>
      <c r="H414" s="9">
        <v>995</v>
      </c>
      <c r="I414" s="10">
        <v>8</v>
      </c>
      <c r="J414" s="9">
        <f t="shared" si="63"/>
        <v>7960</v>
      </c>
      <c r="K414" s="9">
        <f t="shared" si="62"/>
        <v>477.59999999999997</v>
      </c>
      <c r="L414" s="11">
        <f t="shared" si="58"/>
        <v>8437.6</v>
      </c>
      <c r="M414" s="11">
        <v>4238.7</v>
      </c>
      <c r="N414" s="11">
        <f t="shared" si="59"/>
        <v>3721.3</v>
      </c>
      <c r="O414" s="12">
        <f t="shared" si="60"/>
        <v>0.46750000000000003</v>
      </c>
      <c r="P414" s="6" t="s">
        <v>43</v>
      </c>
      <c r="Q414" s="6" t="str">
        <f>VLOOKUP(C414,'[1]Customer List Query'!$A$2:$B$48,2,FALSE)</f>
        <v>Sandra</v>
      </c>
      <c r="R414" s="13"/>
    </row>
    <row r="415" spans="1:18" x14ac:dyDescent="0.25">
      <c r="A415" s="6">
        <v>10815</v>
      </c>
      <c r="B415" s="7">
        <v>40315</v>
      </c>
      <c r="C415" s="14" t="s">
        <v>73</v>
      </c>
      <c r="D415" s="14" t="s">
        <v>104</v>
      </c>
      <c r="E415" s="6" t="s">
        <v>18</v>
      </c>
      <c r="F415" s="6" t="s">
        <v>88</v>
      </c>
      <c r="G415" s="8" t="s">
        <v>42</v>
      </c>
      <c r="H415" s="9">
        <v>129.99</v>
      </c>
      <c r="I415" s="10">
        <v>6</v>
      </c>
      <c r="J415" s="9">
        <f t="shared" si="63"/>
        <v>779.94</v>
      </c>
      <c r="K415" s="9">
        <f t="shared" si="62"/>
        <v>46.796399999999998</v>
      </c>
      <c r="L415" s="11">
        <f t="shared" si="58"/>
        <v>826.74</v>
      </c>
      <c r="M415" s="11">
        <v>233.98</v>
      </c>
      <c r="N415" s="11">
        <f t="shared" si="59"/>
        <v>545.96</v>
      </c>
      <c r="O415" s="12">
        <f t="shared" si="60"/>
        <v>0.70000256429981789</v>
      </c>
      <c r="P415" s="6" t="s">
        <v>21</v>
      </c>
      <c r="Q415" s="6" t="str">
        <f>VLOOKUP(C415,'[1]Customer List Query'!$A$2:$B$48,2,FALSE)</f>
        <v>Kelly</v>
      </c>
      <c r="R415" s="13"/>
    </row>
    <row r="416" spans="1:18" x14ac:dyDescent="0.25">
      <c r="A416" s="6">
        <v>10816</v>
      </c>
      <c r="B416" s="7">
        <v>40315</v>
      </c>
      <c r="C416" s="14" t="s">
        <v>83</v>
      </c>
      <c r="D416" s="14" t="s">
        <v>109</v>
      </c>
      <c r="E416" s="6" t="s">
        <v>18</v>
      </c>
      <c r="F416" s="6" t="s">
        <v>98</v>
      </c>
      <c r="G416" s="6" t="s">
        <v>20</v>
      </c>
      <c r="H416" s="9">
        <v>8.23</v>
      </c>
      <c r="I416" s="10">
        <v>3</v>
      </c>
      <c r="J416" s="9">
        <f t="shared" si="63"/>
        <v>24.69</v>
      </c>
      <c r="K416" s="9">
        <f t="shared" si="62"/>
        <v>1.4814000000000001</v>
      </c>
      <c r="L416" s="11">
        <f t="shared" si="58"/>
        <v>26.17</v>
      </c>
      <c r="M416" s="11">
        <v>20.41</v>
      </c>
      <c r="N416" s="11">
        <f t="shared" si="59"/>
        <v>4.2800000000000011</v>
      </c>
      <c r="O416" s="12">
        <f t="shared" si="60"/>
        <v>0.17334953422438237</v>
      </c>
      <c r="P416" s="6" t="s">
        <v>21</v>
      </c>
      <c r="Q416" s="6" t="str">
        <f>VLOOKUP(C416,'[1]Customer List Query'!$A$2:$B$48,2,FALSE)</f>
        <v>Tammy</v>
      </c>
      <c r="R416" s="13"/>
    </row>
    <row r="417" spans="1:18" x14ac:dyDescent="0.25">
      <c r="A417" s="6">
        <v>10817</v>
      </c>
      <c r="B417" s="7">
        <v>40315</v>
      </c>
      <c r="C417" s="14" t="s">
        <v>83</v>
      </c>
      <c r="D417" s="14" t="s">
        <v>109</v>
      </c>
      <c r="E417" s="6" t="s">
        <v>18</v>
      </c>
      <c r="F417" s="6" t="s">
        <v>33</v>
      </c>
      <c r="G417" s="6" t="s">
        <v>20</v>
      </c>
      <c r="H417" s="9">
        <v>8</v>
      </c>
      <c r="I417" s="10">
        <v>6</v>
      </c>
      <c r="J417" s="9">
        <f t="shared" si="63"/>
        <v>48</v>
      </c>
      <c r="K417" s="9">
        <f t="shared" si="62"/>
        <v>2.88</v>
      </c>
      <c r="L417" s="11">
        <f t="shared" si="58"/>
        <v>50.88</v>
      </c>
      <c r="M417" s="11">
        <v>41.44</v>
      </c>
      <c r="N417" s="11">
        <f t="shared" si="59"/>
        <v>6.5600000000000023</v>
      </c>
      <c r="O417" s="12">
        <f t="shared" si="60"/>
        <v>0.13666666666666671</v>
      </c>
      <c r="P417" s="6" t="s">
        <v>43</v>
      </c>
      <c r="Q417" s="6" t="str">
        <f>VLOOKUP(C417,'[1]Customer List Query'!$A$2:$B$48,2,FALSE)</f>
        <v>Tammy</v>
      </c>
      <c r="R417" s="13"/>
    </row>
    <row r="418" spans="1:18" x14ac:dyDescent="0.25">
      <c r="A418" s="6">
        <v>10818</v>
      </c>
      <c r="B418" s="7">
        <v>40316</v>
      </c>
      <c r="C418" s="14" t="s">
        <v>77</v>
      </c>
      <c r="D418" s="14" t="s">
        <v>106</v>
      </c>
      <c r="E418" s="8" t="s">
        <v>26</v>
      </c>
      <c r="F418" s="6" t="s">
        <v>98</v>
      </c>
      <c r="G418" s="6" t="s">
        <v>20</v>
      </c>
      <c r="H418" s="9">
        <v>8.23</v>
      </c>
      <c r="I418" s="10">
        <v>10</v>
      </c>
      <c r="J418" s="9">
        <f t="shared" si="63"/>
        <v>82.3</v>
      </c>
      <c r="K418" s="9">
        <f t="shared" si="62"/>
        <v>4.9379999999999997</v>
      </c>
      <c r="L418" s="11">
        <f t="shared" si="58"/>
        <v>87.24</v>
      </c>
      <c r="M418" s="11">
        <v>3.13</v>
      </c>
      <c r="N418" s="11">
        <f t="shared" si="59"/>
        <v>79.17</v>
      </c>
      <c r="O418" s="12">
        <f t="shared" si="60"/>
        <v>0.96196840826245444</v>
      </c>
      <c r="P418" s="6" t="s">
        <v>21</v>
      </c>
      <c r="Q418" s="6" t="str">
        <f>VLOOKUP(C418,'[1]Customer List Query'!$A$2:$B$48,2,FALSE)</f>
        <v>Bobby</v>
      </c>
      <c r="R418" s="13"/>
    </row>
    <row r="419" spans="1:18" x14ac:dyDescent="0.25">
      <c r="A419" s="6">
        <v>10819</v>
      </c>
      <c r="B419" s="7">
        <v>40316</v>
      </c>
      <c r="C419" t="s">
        <v>22</v>
      </c>
      <c r="D419" s="14" t="s">
        <v>105</v>
      </c>
      <c r="E419" s="6" t="s">
        <v>18</v>
      </c>
      <c r="F419" s="6" t="s">
        <v>92</v>
      </c>
      <c r="G419" s="6" t="s">
        <v>49</v>
      </c>
      <c r="H419" s="9">
        <v>60</v>
      </c>
      <c r="I419" s="10"/>
      <c r="J419" s="9">
        <f>H419</f>
        <v>60</v>
      </c>
      <c r="K419" s="9">
        <v>0</v>
      </c>
      <c r="L419" s="11">
        <f t="shared" si="58"/>
        <v>60</v>
      </c>
      <c r="M419" s="11">
        <v>36</v>
      </c>
      <c r="N419" s="11">
        <f t="shared" si="59"/>
        <v>24</v>
      </c>
      <c r="O419" s="12">
        <f t="shared" si="60"/>
        <v>0.4</v>
      </c>
      <c r="P419" s="6" t="s">
        <v>21</v>
      </c>
      <c r="Q419" s="6" t="str">
        <f>VLOOKUP(C419,'[1]Customer List Query'!$A$2:$B$48,2,FALSE)</f>
        <v>Chris</v>
      </c>
      <c r="R419" s="13"/>
    </row>
    <row r="420" spans="1:18" x14ac:dyDescent="0.25">
      <c r="A420" s="6">
        <v>10820</v>
      </c>
      <c r="B420" s="7">
        <v>40316</v>
      </c>
      <c r="C420" t="s">
        <v>38</v>
      </c>
      <c r="D420" s="14" t="s">
        <v>108</v>
      </c>
      <c r="E420" s="6" t="s">
        <v>18</v>
      </c>
      <c r="F420" s="6" t="s">
        <v>99</v>
      </c>
      <c r="G420" s="6" t="s">
        <v>49</v>
      </c>
      <c r="H420" s="9">
        <v>22.34</v>
      </c>
      <c r="I420" s="10"/>
      <c r="J420" s="9">
        <f>H420</f>
        <v>22.34</v>
      </c>
      <c r="K420" s="9">
        <f t="shared" ref="K420:K425" si="64">J420*0.06</f>
        <v>1.3404</v>
      </c>
      <c r="L420" s="11">
        <f t="shared" si="58"/>
        <v>23.68</v>
      </c>
      <c r="M420" s="11">
        <v>28.6</v>
      </c>
      <c r="N420" s="11">
        <f t="shared" si="59"/>
        <v>-6.2600000000000016</v>
      </c>
      <c r="O420" s="12">
        <f t="shared" si="60"/>
        <v>-0.2802148612354522</v>
      </c>
      <c r="P420" s="6" t="s">
        <v>21</v>
      </c>
      <c r="Q420" s="6" t="str">
        <f>VLOOKUP(C420,'[1]Customer List Query'!$A$2:$B$48,2,FALSE)</f>
        <v>Steve</v>
      </c>
      <c r="R420" s="13"/>
    </row>
    <row r="421" spans="1:18" x14ac:dyDescent="0.25">
      <c r="A421" s="6">
        <v>10821</v>
      </c>
      <c r="B421" s="7">
        <v>40316</v>
      </c>
      <c r="C421" t="s">
        <v>71</v>
      </c>
      <c r="D421" s="14" t="s">
        <v>104</v>
      </c>
      <c r="E421" s="6" t="s">
        <v>18</v>
      </c>
      <c r="F421" s="8" t="s">
        <v>78</v>
      </c>
      <c r="G421" s="6" t="s">
        <v>20</v>
      </c>
      <c r="H421" s="9">
        <v>47.95</v>
      </c>
      <c r="I421" s="10">
        <v>4</v>
      </c>
      <c r="J421" s="9">
        <f>ROUND(H421*I421,2)</f>
        <v>191.8</v>
      </c>
      <c r="K421" s="9">
        <f t="shared" si="64"/>
        <v>11.508000000000001</v>
      </c>
      <c r="L421" s="11">
        <f t="shared" si="58"/>
        <v>203.31</v>
      </c>
      <c r="M421" s="11">
        <v>124.67</v>
      </c>
      <c r="N421" s="11">
        <f t="shared" si="59"/>
        <v>67.13000000000001</v>
      </c>
      <c r="O421" s="12">
        <f t="shared" si="60"/>
        <v>0.35000000000000003</v>
      </c>
      <c r="P421" s="6" t="s">
        <v>21</v>
      </c>
      <c r="Q421" s="6" t="str">
        <f>VLOOKUP(C421,'[1]Customer List Query'!$A$2:$B$48,2,FALSE)</f>
        <v>Molly</v>
      </c>
      <c r="R421" s="13"/>
    </row>
    <row r="422" spans="1:18" x14ac:dyDescent="0.25">
      <c r="A422" s="6">
        <v>10822</v>
      </c>
      <c r="B422" s="7">
        <v>40320</v>
      </c>
      <c r="C422" t="s">
        <v>22</v>
      </c>
      <c r="D422" s="14" t="s">
        <v>105</v>
      </c>
      <c r="E422" s="6" t="s">
        <v>18</v>
      </c>
      <c r="F422" s="6" t="s">
        <v>88</v>
      </c>
      <c r="G422" s="8" t="s">
        <v>42</v>
      </c>
      <c r="H422" s="9">
        <v>129.99</v>
      </c>
      <c r="I422" s="10">
        <v>1</v>
      </c>
      <c r="J422" s="9">
        <f>ROUND(H422*I422,2)</f>
        <v>129.99</v>
      </c>
      <c r="K422" s="9">
        <f t="shared" si="64"/>
        <v>7.7994000000000003</v>
      </c>
      <c r="L422" s="11">
        <f t="shared" si="58"/>
        <v>137.79</v>
      </c>
      <c r="M422" s="11">
        <v>288.58</v>
      </c>
      <c r="N422" s="11">
        <f t="shared" si="59"/>
        <v>-158.58999999999997</v>
      </c>
      <c r="O422" s="12">
        <f t="shared" si="60"/>
        <v>-1.2200169243787982</v>
      </c>
      <c r="P422" s="6" t="s">
        <v>21</v>
      </c>
      <c r="Q422" s="6" t="str">
        <f>VLOOKUP(C422,'[1]Customer List Query'!$A$2:$B$48,2,FALSE)</f>
        <v>Chris</v>
      </c>
      <c r="R422" s="13"/>
    </row>
    <row r="423" spans="1:18" x14ac:dyDescent="0.25">
      <c r="A423" s="6">
        <v>10823</v>
      </c>
      <c r="B423" s="7">
        <v>40320</v>
      </c>
      <c r="C423" s="14" t="s">
        <v>86</v>
      </c>
      <c r="D423" s="14" t="s">
        <v>108</v>
      </c>
      <c r="E423" s="8" t="s">
        <v>26</v>
      </c>
      <c r="F423" s="8" t="s">
        <v>35</v>
      </c>
      <c r="G423" s="6" t="s">
        <v>31</v>
      </c>
      <c r="H423" s="9">
        <v>1129.95</v>
      </c>
      <c r="I423" s="10">
        <v>2</v>
      </c>
      <c r="J423" s="9">
        <f>ROUND(H423*I423,2)</f>
        <v>2259.9</v>
      </c>
      <c r="K423" s="9">
        <f t="shared" si="64"/>
        <v>135.59399999999999</v>
      </c>
      <c r="L423" s="11">
        <f t="shared" si="58"/>
        <v>2395.4899999999998</v>
      </c>
      <c r="M423" s="11">
        <v>723.17</v>
      </c>
      <c r="N423" s="11">
        <f t="shared" si="59"/>
        <v>1536.73</v>
      </c>
      <c r="O423" s="12">
        <f t="shared" si="60"/>
        <v>0.67999911500508869</v>
      </c>
      <c r="P423" s="6" t="s">
        <v>21</v>
      </c>
      <c r="Q423" s="6" t="str">
        <f>VLOOKUP(C423,'[1]Customer List Query'!$A$2:$B$48,2,FALSE)</f>
        <v>Kelly</v>
      </c>
      <c r="R423" s="13"/>
    </row>
    <row r="424" spans="1:18" x14ac:dyDescent="0.25">
      <c r="A424" s="6">
        <v>10824</v>
      </c>
      <c r="B424" s="7">
        <v>40320</v>
      </c>
      <c r="C424" t="s">
        <v>17</v>
      </c>
      <c r="D424" s="14" t="s">
        <v>104</v>
      </c>
      <c r="E424" s="6" t="s">
        <v>18</v>
      </c>
      <c r="F424" s="8" t="s">
        <v>35</v>
      </c>
      <c r="G424" s="6" t="s">
        <v>31</v>
      </c>
      <c r="H424" s="9">
        <v>349.34</v>
      </c>
      <c r="I424" s="10">
        <v>1</v>
      </c>
      <c r="J424" s="9">
        <f>ROUND(H424*I424,2)</f>
        <v>349.34</v>
      </c>
      <c r="K424" s="9">
        <f t="shared" si="64"/>
        <v>20.960399999999996</v>
      </c>
      <c r="L424" s="11">
        <f t="shared" si="58"/>
        <v>370.3</v>
      </c>
      <c r="M424" s="11">
        <v>90.83</v>
      </c>
      <c r="N424" s="11">
        <f t="shared" si="59"/>
        <v>258.51</v>
      </c>
      <c r="O424" s="12">
        <f t="shared" si="60"/>
        <v>0.73999541993473406</v>
      </c>
      <c r="P424" s="6" t="s">
        <v>21</v>
      </c>
      <c r="Q424" s="6" t="str">
        <f>VLOOKUP(C424,'[1]Customer List Query'!$A$2:$B$48,2,FALSE)</f>
        <v>Doug</v>
      </c>
      <c r="R424" s="13"/>
    </row>
    <row r="425" spans="1:18" x14ac:dyDescent="0.25">
      <c r="A425" s="6">
        <v>10825</v>
      </c>
      <c r="B425" s="7">
        <v>40321</v>
      </c>
      <c r="C425" t="s">
        <v>79</v>
      </c>
      <c r="D425" s="14" t="s">
        <v>106</v>
      </c>
      <c r="E425" s="6" t="s">
        <v>18</v>
      </c>
      <c r="F425" s="6" t="s">
        <v>100</v>
      </c>
      <c r="G425" s="6" t="s">
        <v>28</v>
      </c>
      <c r="H425" s="9">
        <v>89.95</v>
      </c>
      <c r="I425" s="10">
        <v>7</v>
      </c>
      <c r="J425" s="9">
        <f>ROUND(H425*I425,2)</f>
        <v>629.65</v>
      </c>
      <c r="K425" s="9">
        <f t="shared" si="64"/>
        <v>37.778999999999996</v>
      </c>
      <c r="L425" s="11">
        <f t="shared" si="58"/>
        <v>667.43</v>
      </c>
      <c r="M425" s="11">
        <v>156.51</v>
      </c>
      <c r="N425" s="11">
        <f t="shared" si="59"/>
        <v>473.14</v>
      </c>
      <c r="O425" s="12">
        <f t="shared" si="60"/>
        <v>0.75143333598030648</v>
      </c>
      <c r="P425" s="6" t="s">
        <v>21</v>
      </c>
      <c r="Q425" s="6" t="str">
        <f>VLOOKUP(C425,'[1]Customer List Query'!$A$2:$B$48,2,FALSE)</f>
        <v>Doug</v>
      </c>
      <c r="R425" s="13"/>
    </row>
    <row r="426" spans="1:18" x14ac:dyDescent="0.25">
      <c r="A426" s="6">
        <v>10826</v>
      </c>
      <c r="B426" s="7">
        <v>40321</v>
      </c>
      <c r="C426" t="s">
        <v>29</v>
      </c>
      <c r="D426" s="14" t="s">
        <v>107</v>
      </c>
      <c r="E426" s="8" t="s">
        <v>26</v>
      </c>
      <c r="F426" s="6" t="s">
        <v>48</v>
      </c>
      <c r="G426" s="6" t="s">
        <v>49</v>
      </c>
      <c r="H426" s="9">
        <v>202</v>
      </c>
      <c r="I426" s="10"/>
      <c r="J426" s="9">
        <f>H426</f>
        <v>202</v>
      </c>
      <c r="K426" s="9">
        <v>0</v>
      </c>
      <c r="L426" s="11">
        <f t="shared" si="58"/>
        <v>202</v>
      </c>
      <c r="M426" s="11">
        <v>672.66</v>
      </c>
      <c r="N426" s="11">
        <f t="shared" si="59"/>
        <v>-470.65999999999997</v>
      </c>
      <c r="O426" s="12">
        <f t="shared" si="60"/>
        <v>-2.3299999999999996</v>
      </c>
      <c r="P426" s="6" t="s">
        <v>21</v>
      </c>
      <c r="Q426" s="6" t="str">
        <f>VLOOKUP(C426,'[1]Customer List Query'!$A$2:$B$48,2,FALSE)</f>
        <v>Tammy</v>
      </c>
      <c r="R426" s="13"/>
    </row>
    <row r="427" spans="1:18" x14ac:dyDescent="0.25">
      <c r="A427" s="6">
        <v>10827</v>
      </c>
      <c r="B427" s="7">
        <v>40321</v>
      </c>
      <c r="C427" t="s">
        <v>22</v>
      </c>
      <c r="D427" s="14" t="s">
        <v>105</v>
      </c>
      <c r="E427" s="6" t="s">
        <v>18</v>
      </c>
      <c r="F427" s="6" t="s">
        <v>37</v>
      </c>
      <c r="G427" s="6" t="s">
        <v>31</v>
      </c>
      <c r="H427" s="9">
        <v>2</v>
      </c>
      <c r="I427" s="10">
        <v>9</v>
      </c>
      <c r="J427" s="9">
        <f t="shared" ref="J427:J434" si="65">ROUND(H427*I427,2)</f>
        <v>18</v>
      </c>
      <c r="K427" s="9">
        <f t="shared" ref="K427:K451" si="66">J427*0.06</f>
        <v>1.08</v>
      </c>
      <c r="L427" s="11">
        <f t="shared" si="58"/>
        <v>19.079999999999998</v>
      </c>
      <c r="M427" s="11">
        <v>20</v>
      </c>
      <c r="N427" s="11">
        <f t="shared" si="59"/>
        <v>-2</v>
      </c>
      <c r="O427" s="12">
        <f t="shared" si="60"/>
        <v>-0.1111111111111111</v>
      </c>
      <c r="P427" s="6" t="s">
        <v>24</v>
      </c>
      <c r="Q427" s="6" t="str">
        <f>VLOOKUP(C427,'[1]Customer List Query'!$A$2:$B$48,2,FALSE)</f>
        <v>Chris</v>
      </c>
      <c r="R427" s="13"/>
    </row>
    <row r="428" spans="1:18" x14ac:dyDescent="0.25">
      <c r="A428" s="6">
        <v>10828</v>
      </c>
      <c r="B428" s="7">
        <v>40321</v>
      </c>
      <c r="C428" t="s">
        <v>62</v>
      </c>
      <c r="D428" s="14" t="s">
        <v>109</v>
      </c>
      <c r="E428" s="6" t="s">
        <v>18</v>
      </c>
      <c r="F428" s="6" t="s">
        <v>41</v>
      </c>
      <c r="G428" s="8" t="s">
        <v>42</v>
      </c>
      <c r="H428" s="9">
        <v>279.45</v>
      </c>
      <c r="I428" s="10">
        <v>3</v>
      </c>
      <c r="J428" s="9">
        <f t="shared" si="65"/>
        <v>838.35</v>
      </c>
      <c r="K428" s="9">
        <f t="shared" si="66"/>
        <v>50.301000000000002</v>
      </c>
      <c r="L428" s="11">
        <f t="shared" si="58"/>
        <v>888.65</v>
      </c>
      <c r="M428" s="11">
        <v>894.24</v>
      </c>
      <c r="N428" s="11">
        <f t="shared" si="59"/>
        <v>-55.889999999999986</v>
      </c>
      <c r="O428" s="12">
        <f t="shared" si="60"/>
        <v>-6.6666666666666652E-2</v>
      </c>
      <c r="P428" s="6" t="s">
        <v>21</v>
      </c>
      <c r="Q428" s="6" t="str">
        <f>VLOOKUP(C428,'[1]Customer List Query'!$A$2:$B$48,2,FALSE)</f>
        <v>Bobby</v>
      </c>
      <c r="R428" s="13"/>
    </row>
    <row r="429" spans="1:18" x14ac:dyDescent="0.25">
      <c r="A429" s="6">
        <v>10829</v>
      </c>
      <c r="B429" s="7">
        <v>40321</v>
      </c>
      <c r="C429" s="14" t="s">
        <v>56</v>
      </c>
      <c r="D429" s="14" t="s">
        <v>104</v>
      </c>
      <c r="E429" s="8" t="s">
        <v>26</v>
      </c>
      <c r="F429" s="6" t="s">
        <v>33</v>
      </c>
      <c r="G429" s="6" t="s">
        <v>20</v>
      </c>
      <c r="H429" s="9">
        <v>9.9499999999999993</v>
      </c>
      <c r="I429" s="10">
        <v>3</v>
      </c>
      <c r="J429" s="9">
        <f t="shared" si="65"/>
        <v>29.85</v>
      </c>
      <c r="K429" s="9">
        <f t="shared" si="66"/>
        <v>1.7909999999999999</v>
      </c>
      <c r="L429" s="11">
        <f t="shared" si="58"/>
        <v>31.64</v>
      </c>
      <c r="M429" s="11">
        <v>30.25</v>
      </c>
      <c r="N429" s="11">
        <f t="shared" si="59"/>
        <v>-0.39999999999999858</v>
      </c>
      <c r="O429" s="12">
        <f t="shared" si="60"/>
        <v>-1.3400335008375161E-2</v>
      </c>
      <c r="P429" s="6" t="s">
        <v>21</v>
      </c>
      <c r="Q429" s="6" t="str">
        <f>VLOOKUP(C429,'[1]Customer List Query'!$A$2:$B$48,2,FALSE)</f>
        <v>Sabrina</v>
      </c>
      <c r="R429" s="13"/>
    </row>
    <row r="430" spans="1:18" x14ac:dyDescent="0.25">
      <c r="A430" s="6">
        <v>10830</v>
      </c>
      <c r="B430" s="7">
        <v>40321</v>
      </c>
      <c r="C430" t="s">
        <v>38</v>
      </c>
      <c r="D430" s="14" t="s">
        <v>108</v>
      </c>
      <c r="E430" s="6" t="s">
        <v>18</v>
      </c>
      <c r="F430" s="6" t="s">
        <v>98</v>
      </c>
      <c r="G430" s="6" t="s">
        <v>20</v>
      </c>
      <c r="H430" s="9">
        <v>12.95</v>
      </c>
      <c r="I430" s="10">
        <v>7</v>
      </c>
      <c r="J430" s="9">
        <f t="shared" si="65"/>
        <v>90.65</v>
      </c>
      <c r="K430" s="9">
        <f t="shared" si="66"/>
        <v>5.4390000000000001</v>
      </c>
      <c r="L430" s="11">
        <f t="shared" si="58"/>
        <v>96.09</v>
      </c>
      <c r="M430" s="11">
        <v>16.190000000000001</v>
      </c>
      <c r="N430" s="11">
        <f t="shared" si="59"/>
        <v>74.460000000000008</v>
      </c>
      <c r="O430" s="12">
        <f t="shared" si="60"/>
        <v>0.82140099282956425</v>
      </c>
      <c r="P430" s="6" t="s">
        <v>21</v>
      </c>
      <c r="Q430" s="6" t="str">
        <f>VLOOKUP(C430,'[1]Customer List Query'!$A$2:$B$48,2,FALSE)</f>
        <v>Steve</v>
      </c>
      <c r="R430" s="13"/>
    </row>
    <row r="431" spans="1:18" x14ac:dyDescent="0.25">
      <c r="A431" s="6">
        <v>10831</v>
      </c>
      <c r="B431" s="7">
        <v>40322</v>
      </c>
      <c r="C431" s="14" t="s">
        <v>77</v>
      </c>
      <c r="D431" s="14" t="s">
        <v>106</v>
      </c>
      <c r="E431" s="8" t="s">
        <v>26</v>
      </c>
      <c r="F431" s="8" t="s">
        <v>19</v>
      </c>
      <c r="G431" s="6" t="s">
        <v>20</v>
      </c>
      <c r="H431" s="9">
        <v>51.16</v>
      </c>
      <c r="I431" s="10">
        <v>2</v>
      </c>
      <c r="J431" s="9">
        <f t="shared" si="65"/>
        <v>102.32</v>
      </c>
      <c r="K431" s="9">
        <f t="shared" si="66"/>
        <v>6.1391999999999998</v>
      </c>
      <c r="L431" s="11">
        <f t="shared" si="58"/>
        <v>108.46</v>
      </c>
      <c r="M431" s="11">
        <v>46.04</v>
      </c>
      <c r="N431" s="11">
        <f t="shared" si="59"/>
        <v>56.279999999999994</v>
      </c>
      <c r="O431" s="12">
        <f t="shared" si="60"/>
        <v>0.55003909304143861</v>
      </c>
      <c r="P431" s="6" t="s">
        <v>21</v>
      </c>
      <c r="Q431" s="6" t="str">
        <f>VLOOKUP(C431,'[1]Customer List Query'!$A$2:$B$48,2,FALSE)</f>
        <v>Bobby</v>
      </c>
      <c r="R431" s="13"/>
    </row>
    <row r="432" spans="1:18" x14ac:dyDescent="0.25">
      <c r="A432" s="6">
        <v>10832</v>
      </c>
      <c r="B432" s="7">
        <v>40322</v>
      </c>
      <c r="C432" s="14" t="s">
        <v>56</v>
      </c>
      <c r="D432" s="14" t="s">
        <v>104</v>
      </c>
      <c r="E432" s="8" t="s">
        <v>26</v>
      </c>
      <c r="F432" s="6" t="s">
        <v>81</v>
      </c>
      <c r="G432" s="6" t="s">
        <v>20</v>
      </c>
      <c r="H432" s="9">
        <v>102</v>
      </c>
      <c r="I432" s="10">
        <v>3</v>
      </c>
      <c r="J432" s="9">
        <f t="shared" si="65"/>
        <v>306</v>
      </c>
      <c r="K432" s="9">
        <f t="shared" si="66"/>
        <v>18.36</v>
      </c>
      <c r="L432" s="11">
        <f t="shared" si="58"/>
        <v>324.36</v>
      </c>
      <c r="M432" s="11">
        <v>27.54</v>
      </c>
      <c r="N432" s="11">
        <f t="shared" si="59"/>
        <v>278.45999999999998</v>
      </c>
      <c r="O432" s="12">
        <f t="shared" si="60"/>
        <v>0.90999999999999992</v>
      </c>
      <c r="P432" s="6" t="s">
        <v>21</v>
      </c>
      <c r="Q432" s="6" t="str">
        <f>VLOOKUP(C432,'[1]Customer List Query'!$A$2:$B$48,2,FALSE)</f>
        <v>Sabrina</v>
      </c>
      <c r="R432" s="13"/>
    </row>
    <row r="433" spans="1:18" x14ac:dyDescent="0.25">
      <c r="A433" s="6">
        <v>10833</v>
      </c>
      <c r="B433" s="7">
        <v>40322</v>
      </c>
      <c r="C433" s="14" t="s">
        <v>25</v>
      </c>
      <c r="D433" s="14" t="s">
        <v>106</v>
      </c>
      <c r="E433" s="8" t="s">
        <v>26</v>
      </c>
      <c r="F433" s="6" t="s">
        <v>100</v>
      </c>
      <c r="G433" s="6" t="s">
        <v>28</v>
      </c>
      <c r="H433" s="9">
        <v>295.95</v>
      </c>
      <c r="I433" s="10">
        <v>5</v>
      </c>
      <c r="J433" s="9">
        <f t="shared" si="65"/>
        <v>1479.75</v>
      </c>
      <c r="K433" s="9">
        <f t="shared" si="66"/>
        <v>88.784999999999997</v>
      </c>
      <c r="L433" s="11">
        <f t="shared" si="58"/>
        <v>1568.54</v>
      </c>
      <c r="M433" s="11">
        <v>127.26</v>
      </c>
      <c r="N433" s="11">
        <f t="shared" si="59"/>
        <v>1352.49</v>
      </c>
      <c r="O433" s="12">
        <f t="shared" si="60"/>
        <v>0.913998986315256</v>
      </c>
      <c r="P433" s="6" t="s">
        <v>21</v>
      </c>
      <c r="Q433" s="6" t="str">
        <f>VLOOKUP(C433,'[1]Customer List Query'!$A$2:$B$48,2,FALSE)</f>
        <v>Scott</v>
      </c>
      <c r="R433" s="13"/>
    </row>
    <row r="434" spans="1:18" x14ac:dyDescent="0.25">
      <c r="A434" s="6">
        <v>10834</v>
      </c>
      <c r="B434" s="7">
        <v>40322</v>
      </c>
      <c r="C434" t="s">
        <v>50</v>
      </c>
      <c r="D434" s="14" t="s">
        <v>106</v>
      </c>
      <c r="E434" s="6" t="s">
        <v>18</v>
      </c>
      <c r="F434" s="8" t="s">
        <v>68</v>
      </c>
      <c r="G434" s="6" t="s">
        <v>31</v>
      </c>
      <c r="H434" s="9">
        <v>110.29</v>
      </c>
      <c r="I434" s="10">
        <v>4</v>
      </c>
      <c r="J434" s="9">
        <f t="shared" si="65"/>
        <v>441.16</v>
      </c>
      <c r="K434" s="9">
        <f t="shared" si="66"/>
        <v>26.4696</v>
      </c>
      <c r="L434" s="11">
        <f t="shared" si="58"/>
        <v>467.63</v>
      </c>
      <c r="M434" s="11">
        <v>327.56</v>
      </c>
      <c r="N434" s="11">
        <f t="shared" si="59"/>
        <v>113.60000000000002</v>
      </c>
      <c r="O434" s="12">
        <f t="shared" si="60"/>
        <v>0.25750294677667968</v>
      </c>
      <c r="P434" s="6" t="s">
        <v>21</v>
      </c>
      <c r="Q434" s="6" t="str">
        <f>VLOOKUP(C434,'[1]Customer List Query'!$A$2:$B$48,2,FALSE)</f>
        <v>Scott</v>
      </c>
      <c r="R434" s="13"/>
    </row>
    <row r="435" spans="1:18" x14ac:dyDescent="0.25">
      <c r="A435" s="6">
        <v>10835</v>
      </c>
      <c r="B435" s="7">
        <v>40322</v>
      </c>
      <c r="C435" t="s">
        <v>50</v>
      </c>
      <c r="D435" s="14" t="s">
        <v>106</v>
      </c>
      <c r="E435" s="6" t="s">
        <v>18</v>
      </c>
      <c r="F435" s="6" t="s">
        <v>99</v>
      </c>
      <c r="G435" s="6" t="s">
        <v>49</v>
      </c>
      <c r="H435" s="9">
        <v>156.71</v>
      </c>
      <c r="I435" s="10"/>
      <c r="J435" s="9">
        <f>H435</f>
        <v>156.71</v>
      </c>
      <c r="K435" s="9">
        <f t="shared" si="66"/>
        <v>9.4025999999999996</v>
      </c>
      <c r="L435" s="11">
        <f t="shared" si="58"/>
        <v>166.11</v>
      </c>
      <c r="M435" s="11">
        <v>68.95</v>
      </c>
      <c r="N435" s="11">
        <f t="shared" si="59"/>
        <v>87.76</v>
      </c>
      <c r="O435" s="12">
        <f t="shared" si="60"/>
        <v>0.56001531491289647</v>
      </c>
      <c r="P435" s="6" t="s">
        <v>21</v>
      </c>
      <c r="Q435" s="6" t="str">
        <f>VLOOKUP(C435,'[1]Customer List Query'!$A$2:$B$48,2,FALSE)</f>
        <v>Scott</v>
      </c>
      <c r="R435" s="13"/>
    </row>
    <row r="436" spans="1:18" x14ac:dyDescent="0.25">
      <c r="A436" s="6">
        <v>10836</v>
      </c>
      <c r="B436" s="7">
        <v>40322</v>
      </c>
      <c r="C436" s="14" t="s">
        <v>74</v>
      </c>
      <c r="D436" s="14" t="s">
        <v>106</v>
      </c>
      <c r="E436" s="6" t="s">
        <v>18</v>
      </c>
      <c r="F436" s="6" t="s">
        <v>33</v>
      </c>
      <c r="G436" s="6" t="s">
        <v>20</v>
      </c>
      <c r="H436" s="9">
        <v>4.3</v>
      </c>
      <c r="I436" s="10">
        <v>5</v>
      </c>
      <c r="J436" s="9">
        <f t="shared" ref="J436:J451" si="67">ROUND(H436*I436,2)</f>
        <v>21.5</v>
      </c>
      <c r="K436" s="9">
        <f t="shared" si="66"/>
        <v>1.29</v>
      </c>
      <c r="L436" s="11">
        <f t="shared" si="58"/>
        <v>22.79</v>
      </c>
      <c r="M436" s="11">
        <v>14.45</v>
      </c>
      <c r="N436" s="11">
        <f t="shared" si="59"/>
        <v>7.0500000000000007</v>
      </c>
      <c r="O436" s="12">
        <f t="shared" si="60"/>
        <v>0.32790697674418606</v>
      </c>
      <c r="P436" s="6" t="s">
        <v>21</v>
      </c>
      <c r="Q436" s="6" t="str">
        <f>VLOOKUP(C436,'[1]Customer List Query'!$A$2:$B$48,2,FALSE)</f>
        <v>Steve</v>
      </c>
      <c r="R436" s="13"/>
    </row>
    <row r="437" spans="1:18" x14ac:dyDescent="0.25">
      <c r="A437" s="6">
        <v>10837</v>
      </c>
      <c r="B437" s="7">
        <v>40322</v>
      </c>
      <c r="C437" s="14" t="s">
        <v>25</v>
      </c>
      <c r="D437" s="14" t="s">
        <v>106</v>
      </c>
      <c r="E437" s="8" t="s">
        <v>26</v>
      </c>
      <c r="F437" s="8" t="s">
        <v>39</v>
      </c>
      <c r="G437" s="6" t="s">
        <v>31</v>
      </c>
      <c r="H437" s="9">
        <v>225.11</v>
      </c>
      <c r="I437" s="10">
        <v>9</v>
      </c>
      <c r="J437" s="9">
        <f t="shared" si="67"/>
        <v>2025.99</v>
      </c>
      <c r="K437" s="9">
        <f t="shared" si="66"/>
        <v>121.5594</v>
      </c>
      <c r="L437" s="11">
        <f t="shared" si="58"/>
        <v>2147.5500000000002</v>
      </c>
      <c r="M437" s="11">
        <v>441.22</v>
      </c>
      <c r="N437" s="11">
        <f t="shared" si="59"/>
        <v>1584.77</v>
      </c>
      <c r="O437" s="12">
        <f t="shared" si="60"/>
        <v>0.78222005044447407</v>
      </c>
      <c r="P437" s="6" t="s">
        <v>21</v>
      </c>
      <c r="Q437" s="6" t="str">
        <f>VLOOKUP(C437,'[1]Customer List Query'!$A$2:$B$48,2,FALSE)</f>
        <v>Scott</v>
      </c>
      <c r="R437" s="13"/>
    </row>
    <row r="438" spans="1:18" x14ac:dyDescent="0.25">
      <c r="A438" s="6">
        <v>10838</v>
      </c>
      <c r="B438" s="7">
        <v>40322</v>
      </c>
      <c r="C438" t="s">
        <v>44</v>
      </c>
      <c r="D438" s="14" t="s">
        <v>104</v>
      </c>
      <c r="E438" s="6" t="s">
        <v>18</v>
      </c>
      <c r="F438" s="6" t="s">
        <v>55</v>
      </c>
      <c r="G438" s="6" t="s">
        <v>28</v>
      </c>
      <c r="H438" s="9">
        <v>199</v>
      </c>
      <c r="I438" s="10">
        <v>10</v>
      </c>
      <c r="J438" s="9">
        <f t="shared" si="67"/>
        <v>1990</v>
      </c>
      <c r="K438" s="9">
        <f t="shared" si="66"/>
        <v>119.39999999999999</v>
      </c>
      <c r="L438" s="11">
        <f t="shared" si="58"/>
        <v>2109.4</v>
      </c>
      <c r="M438" s="11">
        <v>2558.5700000000002</v>
      </c>
      <c r="N438" s="11">
        <f t="shared" si="59"/>
        <v>-568.57000000000016</v>
      </c>
      <c r="O438" s="12">
        <f t="shared" si="60"/>
        <v>-0.28571356783919605</v>
      </c>
      <c r="P438" s="6" t="s">
        <v>24</v>
      </c>
      <c r="Q438" s="6" t="str">
        <f>VLOOKUP(C438,'[1]Customer List Query'!$A$2:$B$48,2,FALSE)</f>
        <v>Bobby</v>
      </c>
      <c r="R438" s="13"/>
    </row>
    <row r="439" spans="1:18" x14ac:dyDescent="0.25">
      <c r="A439" s="6">
        <v>10839</v>
      </c>
      <c r="B439" s="7">
        <v>40323</v>
      </c>
      <c r="C439" t="s">
        <v>34</v>
      </c>
      <c r="D439" s="14" t="s">
        <v>104</v>
      </c>
      <c r="E439" s="8" t="s">
        <v>26</v>
      </c>
      <c r="F439" s="6" t="s">
        <v>97</v>
      </c>
      <c r="G439" s="6" t="s">
        <v>20</v>
      </c>
      <c r="H439" s="9">
        <v>36.5</v>
      </c>
      <c r="I439" s="10">
        <v>10</v>
      </c>
      <c r="J439" s="9">
        <f t="shared" si="67"/>
        <v>365</v>
      </c>
      <c r="K439" s="9">
        <f t="shared" si="66"/>
        <v>21.9</v>
      </c>
      <c r="L439" s="11">
        <f t="shared" si="58"/>
        <v>386.9</v>
      </c>
      <c r="M439" s="11">
        <v>14.97</v>
      </c>
      <c r="N439" s="11">
        <f t="shared" si="59"/>
        <v>350.03</v>
      </c>
      <c r="O439" s="12">
        <f t="shared" si="60"/>
        <v>0.95898630136986296</v>
      </c>
      <c r="P439" s="6" t="s">
        <v>21</v>
      </c>
      <c r="Q439" s="6" t="str">
        <f>VLOOKUP(C439,'[1]Customer List Query'!$A$2:$B$48,2,FALSE)</f>
        <v>Sabrina</v>
      </c>
      <c r="R439" s="13"/>
    </row>
    <row r="440" spans="1:18" x14ac:dyDescent="0.25">
      <c r="A440" s="6">
        <v>10840</v>
      </c>
      <c r="B440" s="7">
        <v>40323</v>
      </c>
      <c r="C440" t="s">
        <v>91</v>
      </c>
      <c r="D440" s="14" t="s">
        <v>106</v>
      </c>
      <c r="E440" s="6" t="s">
        <v>18</v>
      </c>
      <c r="F440" s="6" t="s">
        <v>88</v>
      </c>
      <c r="G440" s="8" t="s">
        <v>42</v>
      </c>
      <c r="H440" s="9">
        <v>129.99</v>
      </c>
      <c r="I440" s="10">
        <v>1</v>
      </c>
      <c r="J440" s="9">
        <f t="shared" si="67"/>
        <v>129.99</v>
      </c>
      <c r="K440" s="9">
        <f t="shared" si="66"/>
        <v>7.7994000000000003</v>
      </c>
      <c r="L440" s="11">
        <f t="shared" si="58"/>
        <v>137.79</v>
      </c>
      <c r="M440" s="11">
        <v>362.67</v>
      </c>
      <c r="N440" s="11">
        <f t="shared" si="59"/>
        <v>-232.68</v>
      </c>
      <c r="O440" s="12">
        <f t="shared" si="60"/>
        <v>-1.7899838449111469</v>
      </c>
      <c r="P440" s="6" t="s">
        <v>21</v>
      </c>
      <c r="Q440" s="6" t="str">
        <f>VLOOKUP(C440,'[1]Customer List Query'!$A$2:$B$48,2,FALSE)</f>
        <v>Doug</v>
      </c>
      <c r="R440" s="13"/>
    </row>
    <row r="441" spans="1:18" x14ac:dyDescent="0.25">
      <c r="A441" s="6">
        <v>10841</v>
      </c>
      <c r="B441" s="7">
        <v>40323</v>
      </c>
      <c r="C441" s="14" t="s">
        <v>63</v>
      </c>
      <c r="D441" s="14" t="s">
        <v>104</v>
      </c>
      <c r="E441" s="6" t="s">
        <v>18</v>
      </c>
      <c r="F441" s="6" t="s">
        <v>30</v>
      </c>
      <c r="G441" s="6" t="s">
        <v>31</v>
      </c>
      <c r="H441" s="9">
        <v>40</v>
      </c>
      <c r="I441" s="10">
        <v>6</v>
      </c>
      <c r="J441" s="9">
        <f t="shared" si="67"/>
        <v>240</v>
      </c>
      <c r="K441" s="9">
        <f t="shared" si="66"/>
        <v>14.399999999999999</v>
      </c>
      <c r="L441" s="11">
        <f t="shared" si="58"/>
        <v>254.4</v>
      </c>
      <c r="M441" s="11">
        <v>44.44</v>
      </c>
      <c r="N441" s="11">
        <f t="shared" si="59"/>
        <v>195.56</v>
      </c>
      <c r="O441" s="12">
        <f t="shared" si="60"/>
        <v>0.8148333333333333</v>
      </c>
      <c r="P441" s="6" t="s">
        <v>24</v>
      </c>
      <c r="Q441" s="6" t="str">
        <f>VLOOKUP(C441,'[1]Customer List Query'!$A$2:$B$48,2,FALSE)</f>
        <v>Doug</v>
      </c>
      <c r="R441" s="13"/>
    </row>
    <row r="442" spans="1:18" x14ac:dyDescent="0.25">
      <c r="A442" s="6">
        <v>10842</v>
      </c>
      <c r="B442" s="7">
        <v>40323</v>
      </c>
      <c r="C442" t="s">
        <v>80</v>
      </c>
      <c r="D442" s="14" t="s">
        <v>106</v>
      </c>
      <c r="E442" s="8" t="s">
        <v>26</v>
      </c>
      <c r="F442" s="6" t="s">
        <v>101</v>
      </c>
      <c r="G442" s="6" t="s">
        <v>28</v>
      </c>
      <c r="H442" s="9">
        <v>189.99</v>
      </c>
      <c r="I442" s="10">
        <v>9</v>
      </c>
      <c r="J442" s="9">
        <f t="shared" si="67"/>
        <v>1709.91</v>
      </c>
      <c r="K442" s="9">
        <f t="shared" si="66"/>
        <v>102.5946</v>
      </c>
      <c r="L442" s="11">
        <f t="shared" si="58"/>
        <v>1812.5</v>
      </c>
      <c r="M442" s="11">
        <v>250.79</v>
      </c>
      <c r="N442" s="11">
        <f t="shared" si="59"/>
        <v>1459.1200000000001</v>
      </c>
      <c r="O442" s="12">
        <f t="shared" si="60"/>
        <v>0.85333146188980713</v>
      </c>
      <c r="P442" s="6" t="s">
        <v>21</v>
      </c>
      <c r="Q442" s="6" t="str">
        <f>VLOOKUP(C442,'[1]Customer List Query'!$A$2:$B$48,2,FALSE)</f>
        <v>Chris</v>
      </c>
      <c r="R442" s="13"/>
    </row>
    <row r="443" spans="1:18" x14ac:dyDescent="0.25">
      <c r="A443" s="6">
        <v>10843</v>
      </c>
      <c r="B443" s="7">
        <v>40327</v>
      </c>
      <c r="C443" s="14" t="s">
        <v>64</v>
      </c>
      <c r="D443" s="14" t="s">
        <v>104</v>
      </c>
      <c r="E443" s="8" t="s">
        <v>65</v>
      </c>
      <c r="F443" s="6" t="s">
        <v>51</v>
      </c>
      <c r="G443" s="6" t="s">
        <v>31</v>
      </c>
      <c r="H443" s="9">
        <v>629.5</v>
      </c>
      <c r="I443" s="10">
        <v>6</v>
      </c>
      <c r="J443" s="9">
        <f t="shared" si="67"/>
        <v>3777</v>
      </c>
      <c r="K443" s="9">
        <f t="shared" si="66"/>
        <v>226.62</v>
      </c>
      <c r="L443" s="11">
        <f t="shared" si="58"/>
        <v>4003.62</v>
      </c>
      <c r="M443" s="11">
        <v>1259</v>
      </c>
      <c r="N443" s="11">
        <f t="shared" si="59"/>
        <v>2518</v>
      </c>
      <c r="O443" s="12">
        <f t="shared" si="60"/>
        <v>0.66666666666666663</v>
      </c>
      <c r="P443" s="6" t="s">
        <v>21</v>
      </c>
      <c r="Q443" s="6" t="str">
        <f>VLOOKUP(C443,'[1]Customer List Query'!$A$2:$B$48,2,FALSE)</f>
        <v>Chris</v>
      </c>
      <c r="R443" s="13"/>
    </row>
    <row r="444" spans="1:18" x14ac:dyDescent="0.25">
      <c r="A444" s="6">
        <v>10844</v>
      </c>
      <c r="B444" s="7">
        <v>40327</v>
      </c>
      <c r="C444" t="s">
        <v>52</v>
      </c>
      <c r="D444" s="14" t="s">
        <v>107</v>
      </c>
      <c r="E444" s="8" t="s">
        <v>26</v>
      </c>
      <c r="F444" s="8" t="s">
        <v>68</v>
      </c>
      <c r="G444" s="6" t="s">
        <v>31</v>
      </c>
      <c r="H444" s="9">
        <v>110.29</v>
      </c>
      <c r="I444" s="10">
        <v>7</v>
      </c>
      <c r="J444" s="9">
        <f t="shared" si="67"/>
        <v>772.03</v>
      </c>
      <c r="K444" s="9">
        <f t="shared" si="66"/>
        <v>46.321799999999996</v>
      </c>
      <c r="L444" s="11">
        <f t="shared" si="58"/>
        <v>818.35</v>
      </c>
      <c r="M444" s="11">
        <v>262.49</v>
      </c>
      <c r="N444" s="11">
        <f t="shared" si="59"/>
        <v>509.53999999999996</v>
      </c>
      <c r="O444" s="12">
        <f t="shared" si="60"/>
        <v>0.66000025905729054</v>
      </c>
      <c r="P444" s="6" t="s">
        <v>21</v>
      </c>
      <c r="Q444" s="6" t="str">
        <f>VLOOKUP(C444,'[1]Customer List Query'!$A$2:$B$48,2,FALSE)</f>
        <v>Tammy</v>
      </c>
      <c r="R444" s="13"/>
    </row>
    <row r="445" spans="1:18" x14ac:dyDescent="0.25">
      <c r="A445" s="6">
        <v>10845</v>
      </c>
      <c r="B445" s="7">
        <v>40327</v>
      </c>
      <c r="C445" s="14" t="s">
        <v>74</v>
      </c>
      <c r="D445" s="14" t="s">
        <v>106</v>
      </c>
      <c r="E445" s="6" t="s">
        <v>18</v>
      </c>
      <c r="F445" s="6" t="s">
        <v>70</v>
      </c>
      <c r="G445" s="6" t="s">
        <v>31</v>
      </c>
      <c r="H445" s="9">
        <v>5</v>
      </c>
      <c r="I445" s="10">
        <v>7</v>
      </c>
      <c r="J445" s="9">
        <f t="shared" si="67"/>
        <v>35</v>
      </c>
      <c r="K445" s="9">
        <f t="shared" si="66"/>
        <v>2.1</v>
      </c>
      <c r="L445" s="11">
        <f t="shared" si="58"/>
        <v>37.1</v>
      </c>
      <c r="M445" s="11">
        <v>6.45</v>
      </c>
      <c r="N445" s="11">
        <f t="shared" si="59"/>
        <v>28.55</v>
      </c>
      <c r="O445" s="12">
        <f t="shared" si="60"/>
        <v>0.81571428571428573</v>
      </c>
      <c r="P445" s="6" t="s">
        <v>21</v>
      </c>
      <c r="Q445" s="6" t="str">
        <f>VLOOKUP(C445,'[1]Customer List Query'!$A$2:$B$48,2,FALSE)</f>
        <v>Steve</v>
      </c>
      <c r="R445" s="13"/>
    </row>
    <row r="446" spans="1:18" x14ac:dyDescent="0.25">
      <c r="A446" s="6">
        <v>10846</v>
      </c>
      <c r="B446" s="7">
        <v>40328</v>
      </c>
      <c r="C446" s="14" t="s">
        <v>25</v>
      </c>
      <c r="D446" s="14" t="s">
        <v>106</v>
      </c>
      <c r="E446" s="8" t="s">
        <v>26</v>
      </c>
      <c r="F446" s="6" t="s">
        <v>55</v>
      </c>
      <c r="G446" s="6" t="s">
        <v>28</v>
      </c>
      <c r="H446" s="9">
        <v>499</v>
      </c>
      <c r="I446" s="10">
        <v>5</v>
      </c>
      <c r="J446" s="9">
        <f t="shared" si="67"/>
        <v>2495</v>
      </c>
      <c r="K446" s="9">
        <f t="shared" si="66"/>
        <v>149.69999999999999</v>
      </c>
      <c r="L446" s="11">
        <f t="shared" si="58"/>
        <v>2644.7</v>
      </c>
      <c r="M446" s="11">
        <v>479.04</v>
      </c>
      <c r="N446" s="11">
        <f t="shared" si="59"/>
        <v>2015.96</v>
      </c>
      <c r="O446" s="12">
        <f t="shared" si="60"/>
        <v>0.80800000000000005</v>
      </c>
      <c r="P446" s="6" t="s">
        <v>21</v>
      </c>
      <c r="Q446" s="6" t="str">
        <f>VLOOKUP(C446,'[1]Customer List Query'!$A$2:$B$48,2,FALSE)</f>
        <v>Scott</v>
      </c>
      <c r="R446" s="13"/>
    </row>
    <row r="447" spans="1:18" x14ac:dyDescent="0.25">
      <c r="A447" s="6">
        <v>10847</v>
      </c>
      <c r="B447" s="7">
        <v>40328</v>
      </c>
      <c r="C447" t="s">
        <v>34</v>
      </c>
      <c r="D447" s="14" t="s">
        <v>104</v>
      </c>
      <c r="E447" s="8" t="s">
        <v>26</v>
      </c>
      <c r="F447" s="6" t="s">
        <v>101</v>
      </c>
      <c r="G447" s="6" t="s">
        <v>28</v>
      </c>
      <c r="H447" s="9">
        <v>189.99</v>
      </c>
      <c r="I447" s="10">
        <v>8</v>
      </c>
      <c r="J447" s="9">
        <f t="shared" si="67"/>
        <v>1519.92</v>
      </c>
      <c r="K447" s="9">
        <f t="shared" si="66"/>
        <v>91.1952</v>
      </c>
      <c r="L447" s="11">
        <f t="shared" si="58"/>
        <v>1611.12</v>
      </c>
      <c r="M447" s="11">
        <v>638.37</v>
      </c>
      <c r="N447" s="11">
        <f t="shared" si="59"/>
        <v>881.55000000000007</v>
      </c>
      <c r="O447" s="12">
        <f t="shared" si="60"/>
        <v>0.57999763145428707</v>
      </c>
      <c r="P447" s="6" t="s">
        <v>21</v>
      </c>
      <c r="Q447" s="6" t="str">
        <f>VLOOKUP(C447,'[1]Customer List Query'!$A$2:$B$48,2,FALSE)</f>
        <v>Sabrina</v>
      </c>
      <c r="R447" s="13"/>
    </row>
    <row r="448" spans="1:18" x14ac:dyDescent="0.25">
      <c r="A448" s="6">
        <v>10848</v>
      </c>
      <c r="B448" s="7">
        <v>40328</v>
      </c>
      <c r="C448" t="s">
        <v>79</v>
      </c>
      <c r="D448" s="14" t="s">
        <v>106</v>
      </c>
      <c r="E448" s="6" t="s">
        <v>18</v>
      </c>
      <c r="F448" s="6" t="s">
        <v>41</v>
      </c>
      <c r="G448" s="8" t="s">
        <v>42</v>
      </c>
      <c r="H448" s="9">
        <v>279.45</v>
      </c>
      <c r="I448" s="10">
        <v>9</v>
      </c>
      <c r="J448" s="9">
        <f t="shared" si="67"/>
        <v>2515.0500000000002</v>
      </c>
      <c r="K448" s="9">
        <f t="shared" si="66"/>
        <v>150.90299999999999</v>
      </c>
      <c r="L448" s="11">
        <f t="shared" si="58"/>
        <v>2665.95</v>
      </c>
      <c r="M448" s="11">
        <v>245.92</v>
      </c>
      <c r="N448" s="11">
        <f t="shared" si="59"/>
        <v>2269.13</v>
      </c>
      <c r="O448" s="12">
        <f t="shared" si="60"/>
        <v>0.90222063179658452</v>
      </c>
      <c r="P448" s="6" t="s">
        <v>21</v>
      </c>
      <c r="Q448" s="6" t="str">
        <f>VLOOKUP(C448,'[1]Customer List Query'!$A$2:$B$48,2,FALSE)</f>
        <v>Doug</v>
      </c>
      <c r="R448" s="13"/>
    </row>
    <row r="449" spans="1:18" x14ac:dyDescent="0.25">
      <c r="A449" s="6">
        <v>10849</v>
      </c>
      <c r="B449" s="7">
        <v>40328</v>
      </c>
      <c r="C449" t="s">
        <v>52</v>
      </c>
      <c r="D449" s="14" t="s">
        <v>107</v>
      </c>
      <c r="E449" s="8" t="s">
        <v>26</v>
      </c>
      <c r="F449" s="6" t="s">
        <v>60</v>
      </c>
      <c r="G449" s="6" t="s">
        <v>28</v>
      </c>
      <c r="H449" s="9">
        <v>195.5</v>
      </c>
      <c r="I449" s="10">
        <v>8</v>
      </c>
      <c r="J449" s="9">
        <f t="shared" si="67"/>
        <v>1564</v>
      </c>
      <c r="K449" s="9">
        <f t="shared" si="66"/>
        <v>93.84</v>
      </c>
      <c r="L449" s="11">
        <f t="shared" si="58"/>
        <v>1657.84</v>
      </c>
      <c r="M449" s="11">
        <v>281.52</v>
      </c>
      <c r="N449" s="11">
        <f t="shared" si="59"/>
        <v>1282.48</v>
      </c>
      <c r="O449" s="12">
        <f t="shared" si="60"/>
        <v>0.82000000000000006</v>
      </c>
      <c r="P449" s="6" t="s">
        <v>21</v>
      </c>
      <c r="Q449" s="6" t="str">
        <f>VLOOKUP(C449,'[1]Customer List Query'!$A$2:$B$48,2,FALSE)</f>
        <v>Tammy</v>
      </c>
      <c r="R449" s="13"/>
    </row>
    <row r="450" spans="1:18" x14ac:dyDescent="0.25">
      <c r="A450" s="6">
        <v>10850</v>
      </c>
      <c r="B450" s="7">
        <v>40328</v>
      </c>
      <c r="C450" t="s">
        <v>82</v>
      </c>
      <c r="D450" s="14" t="s">
        <v>109</v>
      </c>
      <c r="E450" s="6" t="s">
        <v>18</v>
      </c>
      <c r="F450" s="8" t="s">
        <v>39</v>
      </c>
      <c r="G450" s="6" t="s">
        <v>31</v>
      </c>
      <c r="H450" s="9">
        <v>197.51</v>
      </c>
      <c r="I450" s="10">
        <v>5</v>
      </c>
      <c r="J450" s="9">
        <f t="shared" si="67"/>
        <v>987.55</v>
      </c>
      <c r="K450" s="9">
        <f t="shared" si="66"/>
        <v>59.252999999999993</v>
      </c>
      <c r="L450" s="11">
        <f t="shared" ref="L450:L513" si="68">ROUND(J450+K450,2)</f>
        <v>1046.8</v>
      </c>
      <c r="M450" s="11">
        <v>308.12</v>
      </c>
      <c r="N450" s="11">
        <f t="shared" ref="N450:N513" si="69">J450-M450</f>
        <v>679.43</v>
      </c>
      <c r="O450" s="12">
        <f t="shared" ref="O450:O513" si="70">N450/J450</f>
        <v>0.68799554452939093</v>
      </c>
      <c r="P450" s="6" t="s">
        <v>21</v>
      </c>
      <c r="Q450" s="6" t="str">
        <f>VLOOKUP(C450,'[1]Customer List Query'!$A$2:$B$48,2,FALSE)</f>
        <v>Scott</v>
      </c>
      <c r="R450" s="13"/>
    </row>
    <row r="451" spans="1:18" x14ac:dyDescent="0.25">
      <c r="A451" s="6">
        <v>10851</v>
      </c>
      <c r="B451" s="7">
        <v>40328</v>
      </c>
      <c r="C451" t="s">
        <v>91</v>
      </c>
      <c r="D451" s="14" t="s">
        <v>106</v>
      </c>
      <c r="E451" s="6" t="s">
        <v>18</v>
      </c>
      <c r="F451" s="6" t="s">
        <v>100</v>
      </c>
      <c r="G451" s="6" t="s">
        <v>28</v>
      </c>
      <c r="H451" s="9">
        <v>89.95</v>
      </c>
      <c r="I451" s="10">
        <v>10</v>
      </c>
      <c r="J451" s="9">
        <f t="shared" si="67"/>
        <v>899.5</v>
      </c>
      <c r="K451" s="9">
        <f t="shared" si="66"/>
        <v>53.97</v>
      </c>
      <c r="L451" s="11">
        <f t="shared" si="68"/>
        <v>953.47</v>
      </c>
      <c r="M451" s="11">
        <v>283.33999999999997</v>
      </c>
      <c r="N451" s="11">
        <f t="shared" si="69"/>
        <v>616.16000000000008</v>
      </c>
      <c r="O451" s="12">
        <f t="shared" si="70"/>
        <v>0.68500277932184561</v>
      </c>
      <c r="P451" s="6" t="s">
        <v>21</v>
      </c>
      <c r="Q451" s="6" t="str">
        <f>VLOOKUP(C451,'[1]Customer List Query'!$A$2:$B$48,2,FALSE)</f>
        <v>Doug</v>
      </c>
      <c r="R451" s="13"/>
    </row>
    <row r="452" spans="1:18" x14ac:dyDescent="0.25">
      <c r="A452" s="6">
        <v>10852</v>
      </c>
      <c r="B452" s="7">
        <v>40329</v>
      </c>
      <c r="C452" s="14" t="s">
        <v>61</v>
      </c>
      <c r="D452" s="14" t="s">
        <v>105</v>
      </c>
      <c r="E452" s="8" t="s">
        <v>26</v>
      </c>
      <c r="F452" s="6" t="s">
        <v>92</v>
      </c>
      <c r="G452" s="6" t="s">
        <v>49</v>
      </c>
      <c r="H452" s="9">
        <v>75</v>
      </c>
      <c r="I452" s="10"/>
      <c r="J452" s="9">
        <f>H452</f>
        <v>75</v>
      </c>
      <c r="K452" s="9">
        <v>0</v>
      </c>
      <c r="L452" s="11">
        <f t="shared" si="68"/>
        <v>75</v>
      </c>
      <c r="M452" s="11">
        <v>157.5</v>
      </c>
      <c r="N452" s="11">
        <f t="shared" si="69"/>
        <v>-82.5</v>
      </c>
      <c r="O452" s="12">
        <f t="shared" si="70"/>
        <v>-1.1000000000000001</v>
      </c>
      <c r="P452" s="6" t="s">
        <v>21</v>
      </c>
      <c r="Q452" s="6" t="str">
        <f>VLOOKUP(C452,'[1]Customer List Query'!$A$2:$B$48,2,FALSE)</f>
        <v>Sandra</v>
      </c>
      <c r="R452" s="13"/>
    </row>
    <row r="453" spans="1:18" x14ac:dyDescent="0.25">
      <c r="A453" s="6">
        <v>10853</v>
      </c>
      <c r="B453" s="7">
        <v>40329</v>
      </c>
      <c r="C453" s="14" t="s">
        <v>84</v>
      </c>
      <c r="D453" s="14" t="s">
        <v>104</v>
      </c>
      <c r="E453" s="8" t="s">
        <v>65</v>
      </c>
      <c r="F453" s="6" t="s">
        <v>76</v>
      </c>
      <c r="G453" s="6" t="s">
        <v>49</v>
      </c>
      <c r="H453" s="9">
        <v>40</v>
      </c>
      <c r="I453" s="10"/>
      <c r="J453" s="9">
        <f>H453</f>
        <v>40</v>
      </c>
      <c r="K453" s="9">
        <v>0</v>
      </c>
      <c r="L453" s="11">
        <f t="shared" si="68"/>
        <v>40</v>
      </c>
      <c r="M453" s="11">
        <v>106.4</v>
      </c>
      <c r="N453" s="11">
        <f t="shared" si="69"/>
        <v>-66.400000000000006</v>
      </c>
      <c r="O453" s="12">
        <f t="shared" si="70"/>
        <v>-1.6600000000000001</v>
      </c>
      <c r="P453" s="6" t="s">
        <v>21</v>
      </c>
      <c r="Q453" s="6" t="str">
        <f>VLOOKUP(C453,'[1]Customer List Query'!$A$2:$B$48,2,FALSE)</f>
        <v>Molly</v>
      </c>
      <c r="R453" s="13"/>
    </row>
    <row r="454" spans="1:18" x14ac:dyDescent="0.25">
      <c r="A454" s="6">
        <v>10854</v>
      </c>
      <c r="B454" s="7">
        <v>40329</v>
      </c>
      <c r="C454" s="6" t="s">
        <v>95</v>
      </c>
      <c r="D454" s="14" t="s">
        <v>104</v>
      </c>
      <c r="E454" s="8" t="s">
        <v>65</v>
      </c>
      <c r="F454" s="6" t="s">
        <v>81</v>
      </c>
      <c r="G454" s="6" t="s">
        <v>20</v>
      </c>
      <c r="H454" s="9">
        <v>102</v>
      </c>
      <c r="I454" s="10">
        <v>3</v>
      </c>
      <c r="J454" s="9">
        <f>ROUND(H454*I454,2)</f>
        <v>306</v>
      </c>
      <c r="K454" s="9">
        <f>J454*0.06</f>
        <v>18.36</v>
      </c>
      <c r="L454" s="11">
        <f t="shared" si="68"/>
        <v>324.36</v>
      </c>
      <c r="M454" s="11">
        <v>73.44</v>
      </c>
      <c r="N454" s="11">
        <f t="shared" si="69"/>
        <v>232.56</v>
      </c>
      <c r="O454" s="12">
        <f t="shared" si="70"/>
        <v>0.76</v>
      </c>
      <c r="P454" s="6" t="s">
        <v>21</v>
      </c>
      <c r="Q454" s="6" t="str">
        <f>VLOOKUP(C454,'[1]Customer List Query'!$A$2:$B$48,2,FALSE)</f>
        <v>Tammy</v>
      </c>
      <c r="R454" s="13"/>
    </row>
    <row r="455" spans="1:18" x14ac:dyDescent="0.25">
      <c r="A455" s="6">
        <v>10855</v>
      </c>
      <c r="B455" s="7">
        <v>40329</v>
      </c>
      <c r="C455" t="s">
        <v>90</v>
      </c>
      <c r="D455" s="14" t="s">
        <v>104</v>
      </c>
      <c r="E455" s="6" t="s">
        <v>18</v>
      </c>
      <c r="F455" s="6" t="s">
        <v>99</v>
      </c>
      <c r="G455" s="6" t="s">
        <v>49</v>
      </c>
      <c r="H455" s="9">
        <v>117.17</v>
      </c>
      <c r="I455" s="10"/>
      <c r="J455" s="9">
        <f>H455</f>
        <v>117.17</v>
      </c>
      <c r="K455" s="9">
        <f>J455*0.06</f>
        <v>7.0301999999999998</v>
      </c>
      <c r="L455" s="11">
        <f t="shared" si="68"/>
        <v>124.2</v>
      </c>
      <c r="M455" s="11">
        <v>72.650000000000006</v>
      </c>
      <c r="N455" s="11">
        <f t="shared" si="69"/>
        <v>44.519999999999996</v>
      </c>
      <c r="O455" s="12">
        <f t="shared" si="70"/>
        <v>0.37996074080396003</v>
      </c>
      <c r="P455" s="6" t="s">
        <v>21</v>
      </c>
      <c r="Q455" s="6" t="str">
        <f>VLOOKUP(C455,'[1]Customer List Query'!$A$2:$B$48,2,FALSE)</f>
        <v>Bobby</v>
      </c>
      <c r="R455" s="13"/>
    </row>
    <row r="456" spans="1:18" x14ac:dyDescent="0.25">
      <c r="A456" s="6">
        <v>10856</v>
      </c>
      <c r="B456" s="7">
        <v>40329</v>
      </c>
      <c r="C456" s="14" t="s">
        <v>57</v>
      </c>
      <c r="D456" s="14" t="s">
        <v>104</v>
      </c>
      <c r="E456" s="6" t="s">
        <v>18</v>
      </c>
      <c r="F456" s="6" t="s">
        <v>97</v>
      </c>
      <c r="G456" s="6" t="s">
        <v>20</v>
      </c>
      <c r="H456" s="9">
        <v>17.95</v>
      </c>
      <c r="I456" s="10">
        <v>9</v>
      </c>
      <c r="J456" s="9">
        <f>ROUND(H456*I456,2)</f>
        <v>161.55000000000001</v>
      </c>
      <c r="K456" s="9">
        <f>J456*0.06</f>
        <v>9.6929999999999996</v>
      </c>
      <c r="L456" s="11">
        <f t="shared" si="68"/>
        <v>171.24</v>
      </c>
      <c r="M456" s="11">
        <v>47.75</v>
      </c>
      <c r="N456" s="11">
        <f t="shared" si="69"/>
        <v>113.80000000000001</v>
      </c>
      <c r="O456" s="12">
        <f t="shared" si="70"/>
        <v>0.70442587434230886</v>
      </c>
      <c r="P456" s="6" t="s">
        <v>21</v>
      </c>
      <c r="Q456" s="6" t="str">
        <f>VLOOKUP(C456,'[1]Customer List Query'!$A$2:$B$48,2,FALSE)</f>
        <v>Kelly</v>
      </c>
      <c r="R456" s="13"/>
    </row>
    <row r="457" spans="1:18" x14ac:dyDescent="0.25">
      <c r="A457" s="6">
        <v>10857</v>
      </c>
      <c r="B457" s="7">
        <v>40329</v>
      </c>
      <c r="C457" s="14" t="s">
        <v>77</v>
      </c>
      <c r="D457" s="14" t="s">
        <v>106</v>
      </c>
      <c r="E457" s="8" t="s">
        <v>26</v>
      </c>
      <c r="F457" s="6" t="s">
        <v>92</v>
      </c>
      <c r="G457" s="6" t="s">
        <v>49</v>
      </c>
      <c r="H457" s="9">
        <v>75</v>
      </c>
      <c r="I457" s="10"/>
      <c r="J457" s="9">
        <f>H457</f>
        <v>75</v>
      </c>
      <c r="K457" s="9">
        <v>0</v>
      </c>
      <c r="L457" s="11">
        <f t="shared" si="68"/>
        <v>75</v>
      </c>
      <c r="M457" s="11">
        <v>78.75</v>
      </c>
      <c r="N457" s="11">
        <f t="shared" si="69"/>
        <v>-3.75</v>
      </c>
      <c r="O457" s="12">
        <f t="shared" si="70"/>
        <v>-0.05</v>
      </c>
      <c r="P457" s="6" t="s">
        <v>21</v>
      </c>
      <c r="Q457" s="6" t="str">
        <f>VLOOKUP(C457,'[1]Customer List Query'!$A$2:$B$48,2,FALSE)</f>
        <v>Bobby</v>
      </c>
      <c r="R457" s="13"/>
    </row>
    <row r="458" spans="1:18" x14ac:dyDescent="0.25">
      <c r="A458" s="6">
        <v>10858</v>
      </c>
      <c r="B458" s="7">
        <v>40329</v>
      </c>
      <c r="C458" s="14" t="s">
        <v>75</v>
      </c>
      <c r="D458" s="14" t="s">
        <v>106</v>
      </c>
      <c r="E458" s="6" t="s">
        <v>18</v>
      </c>
      <c r="F458" s="6" t="s">
        <v>60</v>
      </c>
      <c r="G458" s="6" t="s">
        <v>28</v>
      </c>
      <c r="H458" s="9">
        <v>169.99</v>
      </c>
      <c r="I458" s="10">
        <v>4</v>
      </c>
      <c r="J458" s="9">
        <f>ROUND(H458*I458,2)</f>
        <v>679.96</v>
      </c>
      <c r="K458" s="9">
        <f t="shared" ref="K458:K481" si="71">J458*0.06</f>
        <v>40.797600000000003</v>
      </c>
      <c r="L458" s="11">
        <f t="shared" si="68"/>
        <v>720.76</v>
      </c>
      <c r="M458" s="11">
        <v>856.75</v>
      </c>
      <c r="N458" s="11">
        <f t="shared" si="69"/>
        <v>-176.78999999999996</v>
      </c>
      <c r="O458" s="12">
        <f t="shared" si="70"/>
        <v>-0.26000058826989814</v>
      </c>
      <c r="P458" s="6" t="s">
        <v>43</v>
      </c>
      <c r="Q458" s="6" t="str">
        <f>VLOOKUP(C458,'[1]Customer List Query'!$A$2:$B$48,2,FALSE)</f>
        <v>Sandra</v>
      </c>
      <c r="R458" s="13"/>
    </row>
    <row r="459" spans="1:18" x14ac:dyDescent="0.25">
      <c r="A459" s="6">
        <v>10859</v>
      </c>
      <c r="B459" s="7">
        <v>40329</v>
      </c>
      <c r="C459" t="s">
        <v>80</v>
      </c>
      <c r="D459" s="14" t="s">
        <v>106</v>
      </c>
      <c r="E459" s="8" t="s">
        <v>26</v>
      </c>
      <c r="F459" s="6" t="s">
        <v>60</v>
      </c>
      <c r="G459" s="6" t="s">
        <v>28</v>
      </c>
      <c r="H459" s="9">
        <v>193.55</v>
      </c>
      <c r="I459" s="10">
        <v>3</v>
      </c>
      <c r="J459" s="9">
        <f>ROUND(H459*I459,2)</f>
        <v>580.65</v>
      </c>
      <c r="K459" s="9">
        <f t="shared" si="71"/>
        <v>34.838999999999999</v>
      </c>
      <c r="L459" s="11">
        <f t="shared" si="68"/>
        <v>615.49</v>
      </c>
      <c r="M459" s="11">
        <v>319.36</v>
      </c>
      <c r="N459" s="11">
        <f t="shared" si="69"/>
        <v>261.28999999999996</v>
      </c>
      <c r="O459" s="12">
        <f t="shared" si="70"/>
        <v>0.44999569448032373</v>
      </c>
      <c r="P459" s="6" t="s">
        <v>21</v>
      </c>
      <c r="Q459" s="6" t="str">
        <f>VLOOKUP(C459,'[1]Customer List Query'!$A$2:$B$48,2,FALSE)</f>
        <v>Chris</v>
      </c>
      <c r="R459" s="13"/>
    </row>
    <row r="460" spans="1:18" x14ac:dyDescent="0.25">
      <c r="A460" s="6">
        <v>10860</v>
      </c>
      <c r="B460" s="7">
        <v>40330</v>
      </c>
      <c r="C460" t="s">
        <v>44</v>
      </c>
      <c r="D460" s="14" t="s">
        <v>104</v>
      </c>
      <c r="E460" s="6" t="s">
        <v>18</v>
      </c>
      <c r="F460" s="6" t="s">
        <v>66</v>
      </c>
      <c r="G460" s="8" t="s">
        <v>42</v>
      </c>
      <c r="H460" s="9">
        <v>69.95</v>
      </c>
      <c r="I460" s="10">
        <v>7</v>
      </c>
      <c r="J460" s="9">
        <f>ROUND(H460*I460,2)</f>
        <v>489.65</v>
      </c>
      <c r="K460" s="9">
        <f t="shared" si="71"/>
        <v>29.378999999999998</v>
      </c>
      <c r="L460" s="11">
        <f t="shared" si="68"/>
        <v>519.03</v>
      </c>
      <c r="M460" s="11">
        <v>77.64</v>
      </c>
      <c r="N460" s="11">
        <f t="shared" si="69"/>
        <v>412.01</v>
      </c>
      <c r="O460" s="12">
        <f t="shared" si="70"/>
        <v>0.84143776166649653</v>
      </c>
      <c r="P460" s="6" t="s">
        <v>21</v>
      </c>
      <c r="Q460" s="6" t="str">
        <f>VLOOKUP(C460,'[1]Customer List Query'!$A$2:$B$48,2,FALSE)</f>
        <v>Bobby</v>
      </c>
      <c r="R460" s="13"/>
    </row>
    <row r="461" spans="1:18" x14ac:dyDescent="0.25">
      <c r="A461" s="6">
        <v>10861</v>
      </c>
      <c r="B461" s="7">
        <v>40330</v>
      </c>
      <c r="C461" s="14" t="s">
        <v>73</v>
      </c>
      <c r="D461" s="14" t="s">
        <v>104</v>
      </c>
      <c r="E461" s="6" t="s">
        <v>18</v>
      </c>
      <c r="F461" s="6" t="s">
        <v>101</v>
      </c>
      <c r="G461" s="6" t="s">
        <v>28</v>
      </c>
      <c r="H461" s="9">
        <v>189.99</v>
      </c>
      <c r="I461" s="10">
        <v>6</v>
      </c>
      <c r="J461" s="9">
        <f>ROUND(H461*I461,2)</f>
        <v>1139.94</v>
      </c>
      <c r="K461" s="9">
        <f t="shared" si="71"/>
        <v>68.3964</v>
      </c>
      <c r="L461" s="11">
        <f t="shared" si="68"/>
        <v>1208.3399999999999</v>
      </c>
      <c r="M461" s="11">
        <v>471.18</v>
      </c>
      <c r="N461" s="11">
        <f t="shared" si="69"/>
        <v>668.76</v>
      </c>
      <c r="O461" s="12">
        <f t="shared" si="70"/>
        <v>0.58666245591873256</v>
      </c>
      <c r="P461" s="6" t="s">
        <v>21</v>
      </c>
      <c r="Q461" s="6" t="str">
        <f>VLOOKUP(C461,'[1]Customer List Query'!$A$2:$B$48,2,FALSE)</f>
        <v>Kelly</v>
      </c>
      <c r="R461" s="13"/>
    </row>
    <row r="462" spans="1:18" x14ac:dyDescent="0.25">
      <c r="A462" s="6">
        <v>10862</v>
      </c>
      <c r="B462" s="7">
        <v>40330</v>
      </c>
      <c r="C462" t="s">
        <v>79</v>
      </c>
      <c r="D462" s="14" t="s">
        <v>106</v>
      </c>
      <c r="E462" s="6" t="s">
        <v>18</v>
      </c>
      <c r="F462" s="8" t="s">
        <v>39</v>
      </c>
      <c r="G462" s="6" t="s">
        <v>31</v>
      </c>
      <c r="H462" s="9">
        <v>178.38</v>
      </c>
      <c r="I462" s="10">
        <v>9</v>
      </c>
      <c r="J462" s="9">
        <f>ROUND(H462*I462,2)</f>
        <v>1605.42</v>
      </c>
      <c r="K462" s="9">
        <f t="shared" si="71"/>
        <v>96.325199999999995</v>
      </c>
      <c r="L462" s="11">
        <f t="shared" si="68"/>
        <v>1701.75</v>
      </c>
      <c r="M462" s="11">
        <v>321.08</v>
      </c>
      <c r="N462" s="11">
        <f t="shared" si="69"/>
        <v>1284.3400000000001</v>
      </c>
      <c r="O462" s="12">
        <f t="shared" si="70"/>
        <v>0.80000249155984104</v>
      </c>
      <c r="P462" s="6" t="s">
        <v>21</v>
      </c>
      <c r="Q462" s="6" t="str">
        <f>VLOOKUP(C462,'[1]Customer List Query'!$A$2:$B$48,2,FALSE)</f>
        <v>Doug</v>
      </c>
      <c r="R462" s="13"/>
    </row>
    <row r="463" spans="1:18" x14ac:dyDescent="0.25">
      <c r="A463" s="6">
        <v>10863</v>
      </c>
      <c r="B463" s="7">
        <v>40330</v>
      </c>
      <c r="C463" s="14" t="s">
        <v>61</v>
      </c>
      <c r="D463" s="14" t="s">
        <v>105</v>
      </c>
      <c r="E463" s="8" t="s">
        <v>26</v>
      </c>
      <c r="F463" s="6" t="s">
        <v>99</v>
      </c>
      <c r="G463" s="6" t="s">
        <v>49</v>
      </c>
      <c r="H463" s="9">
        <v>140.35</v>
      </c>
      <c r="I463" s="10"/>
      <c r="J463" s="9">
        <f>H463</f>
        <v>140.35</v>
      </c>
      <c r="K463" s="9">
        <f t="shared" si="71"/>
        <v>8.4209999999999994</v>
      </c>
      <c r="L463" s="11">
        <f t="shared" si="68"/>
        <v>148.77000000000001</v>
      </c>
      <c r="M463" s="11">
        <v>421.05</v>
      </c>
      <c r="N463" s="11">
        <f t="shared" si="69"/>
        <v>-280.70000000000005</v>
      </c>
      <c r="O463" s="12">
        <f t="shared" si="70"/>
        <v>-2.0000000000000004</v>
      </c>
      <c r="P463" s="6" t="s">
        <v>21</v>
      </c>
      <c r="Q463" s="6" t="str">
        <f>VLOOKUP(C463,'[1]Customer List Query'!$A$2:$B$48,2,FALSE)</f>
        <v>Sandra</v>
      </c>
      <c r="R463" s="13"/>
    </row>
    <row r="464" spans="1:18" x14ac:dyDescent="0.25">
      <c r="A464" s="6">
        <v>10864</v>
      </c>
      <c r="B464" s="7">
        <v>40334</v>
      </c>
      <c r="C464" t="s">
        <v>47</v>
      </c>
      <c r="D464" s="14" t="s">
        <v>104</v>
      </c>
      <c r="E464" s="6" t="s">
        <v>18</v>
      </c>
      <c r="F464" s="6" t="s">
        <v>81</v>
      </c>
      <c r="G464" s="6" t="s">
        <v>20</v>
      </c>
      <c r="H464" s="9">
        <v>102</v>
      </c>
      <c r="I464" s="10">
        <v>9</v>
      </c>
      <c r="J464" s="9">
        <f>ROUND(H464*I464,2)</f>
        <v>918</v>
      </c>
      <c r="K464" s="9">
        <f t="shared" si="71"/>
        <v>55.08</v>
      </c>
      <c r="L464" s="11">
        <f t="shared" si="68"/>
        <v>973.08</v>
      </c>
      <c r="M464" s="11">
        <v>359.04</v>
      </c>
      <c r="N464" s="11">
        <f t="shared" si="69"/>
        <v>558.96</v>
      </c>
      <c r="O464" s="12">
        <f t="shared" si="70"/>
        <v>0.60888888888888892</v>
      </c>
      <c r="P464" s="6" t="s">
        <v>21</v>
      </c>
      <c r="Q464" s="6" t="str">
        <f>VLOOKUP(C464,'[1]Customer List Query'!$A$2:$B$48,2,FALSE)</f>
        <v>Chris</v>
      </c>
      <c r="R464" s="13"/>
    </row>
    <row r="465" spans="1:18" x14ac:dyDescent="0.25">
      <c r="A465" s="6">
        <v>10865</v>
      </c>
      <c r="B465" s="7">
        <v>40334</v>
      </c>
      <c r="C465" s="14" t="s">
        <v>25</v>
      </c>
      <c r="D465" s="14" t="s">
        <v>106</v>
      </c>
      <c r="E465" s="8" t="s">
        <v>26</v>
      </c>
      <c r="F465" s="6" t="s">
        <v>99</v>
      </c>
      <c r="G465" s="6" t="s">
        <v>49</v>
      </c>
      <c r="H465" s="9">
        <v>127.06</v>
      </c>
      <c r="I465" s="10"/>
      <c r="J465" s="9">
        <f>H465</f>
        <v>127.06</v>
      </c>
      <c r="K465" s="9">
        <f t="shared" si="71"/>
        <v>7.6235999999999997</v>
      </c>
      <c r="L465" s="11">
        <f t="shared" si="68"/>
        <v>134.68</v>
      </c>
      <c r="M465" s="11">
        <v>222.36</v>
      </c>
      <c r="N465" s="11">
        <f t="shared" si="69"/>
        <v>-95.300000000000011</v>
      </c>
      <c r="O465" s="12">
        <f t="shared" si="70"/>
        <v>-0.75003935148748635</v>
      </c>
      <c r="P465" s="6" t="s">
        <v>21</v>
      </c>
      <c r="Q465" s="6" t="str">
        <f>VLOOKUP(C465,'[1]Customer List Query'!$A$2:$B$48,2,FALSE)</f>
        <v>Scott</v>
      </c>
      <c r="R465" s="13"/>
    </row>
    <row r="466" spans="1:18" x14ac:dyDescent="0.25">
      <c r="A466" s="6">
        <v>10866</v>
      </c>
      <c r="B466" s="7">
        <v>40334</v>
      </c>
      <c r="C466" s="14" t="s">
        <v>77</v>
      </c>
      <c r="D466" s="14" t="s">
        <v>106</v>
      </c>
      <c r="E466" s="8" t="s">
        <v>26</v>
      </c>
      <c r="F466" s="6" t="s">
        <v>30</v>
      </c>
      <c r="G466" s="6" t="s">
        <v>31</v>
      </c>
      <c r="H466" s="9">
        <v>89.95</v>
      </c>
      <c r="I466" s="10">
        <v>6</v>
      </c>
      <c r="J466" s="9">
        <f t="shared" ref="J466:J481" si="72">ROUND(H466*I466,2)</f>
        <v>539.70000000000005</v>
      </c>
      <c r="K466" s="9">
        <f t="shared" si="71"/>
        <v>32.382000000000005</v>
      </c>
      <c r="L466" s="11">
        <f t="shared" si="68"/>
        <v>572.08000000000004</v>
      </c>
      <c r="M466" s="11">
        <v>157.41</v>
      </c>
      <c r="N466" s="11">
        <f t="shared" si="69"/>
        <v>382.29000000000008</v>
      </c>
      <c r="O466" s="12">
        <f t="shared" si="70"/>
        <v>0.70833796553640915</v>
      </c>
      <c r="P466" s="6" t="s">
        <v>21</v>
      </c>
      <c r="Q466" s="6" t="str">
        <f>VLOOKUP(C466,'[1]Customer List Query'!$A$2:$B$48,2,FALSE)</f>
        <v>Bobby</v>
      </c>
      <c r="R466" s="13"/>
    </row>
    <row r="467" spans="1:18" x14ac:dyDescent="0.25">
      <c r="A467" s="6">
        <v>10867</v>
      </c>
      <c r="B467" s="7">
        <v>40335</v>
      </c>
      <c r="C467" t="s">
        <v>22</v>
      </c>
      <c r="D467" s="14" t="s">
        <v>105</v>
      </c>
      <c r="E467" s="6" t="s">
        <v>18</v>
      </c>
      <c r="F467" s="6" t="s">
        <v>37</v>
      </c>
      <c r="G467" s="6" t="s">
        <v>31</v>
      </c>
      <c r="H467" s="9">
        <v>12.99</v>
      </c>
      <c r="I467" s="10">
        <v>10</v>
      </c>
      <c r="J467" s="9">
        <f t="shared" si="72"/>
        <v>129.9</v>
      </c>
      <c r="K467" s="9">
        <f t="shared" si="71"/>
        <v>7.7940000000000005</v>
      </c>
      <c r="L467" s="11">
        <f t="shared" si="68"/>
        <v>137.69</v>
      </c>
      <c r="M467" s="11">
        <v>7.01</v>
      </c>
      <c r="N467" s="11">
        <f t="shared" si="69"/>
        <v>122.89</v>
      </c>
      <c r="O467" s="12">
        <f t="shared" si="70"/>
        <v>0.94603541185527329</v>
      </c>
      <c r="P467" s="6" t="s">
        <v>21</v>
      </c>
      <c r="Q467" s="6" t="str">
        <f>VLOOKUP(C467,'[1]Customer List Query'!$A$2:$B$48,2,FALSE)</f>
        <v>Chris</v>
      </c>
      <c r="R467" s="13"/>
    </row>
    <row r="468" spans="1:18" x14ac:dyDescent="0.25">
      <c r="A468" s="6">
        <v>10868</v>
      </c>
      <c r="B468" s="7">
        <v>40335</v>
      </c>
      <c r="C468" t="s">
        <v>54</v>
      </c>
      <c r="D468" s="14" t="s">
        <v>106</v>
      </c>
      <c r="E468" s="8" t="s">
        <v>26</v>
      </c>
      <c r="F468" s="6" t="s">
        <v>58</v>
      </c>
      <c r="G468" s="8" t="s">
        <v>42</v>
      </c>
      <c r="H468" s="9">
        <v>62.59</v>
      </c>
      <c r="I468" s="10">
        <v>4</v>
      </c>
      <c r="J468" s="9">
        <f t="shared" si="72"/>
        <v>250.36</v>
      </c>
      <c r="K468" s="9">
        <f t="shared" si="71"/>
        <v>15.021599999999999</v>
      </c>
      <c r="L468" s="11">
        <f t="shared" si="68"/>
        <v>265.38</v>
      </c>
      <c r="M468" s="11">
        <v>108.91</v>
      </c>
      <c r="N468" s="11">
        <f t="shared" si="69"/>
        <v>141.45000000000002</v>
      </c>
      <c r="O468" s="12">
        <f t="shared" si="70"/>
        <v>0.56498641955583961</v>
      </c>
      <c r="P468" s="6" t="s">
        <v>43</v>
      </c>
      <c r="Q468" s="6" t="str">
        <f>VLOOKUP(C468,'[1]Customer List Query'!$A$2:$B$48,2,FALSE)</f>
        <v>Molly</v>
      </c>
      <c r="R468" s="13"/>
    </row>
    <row r="469" spans="1:18" x14ac:dyDescent="0.25">
      <c r="A469" s="6">
        <v>10869</v>
      </c>
      <c r="B469" s="7">
        <v>40335</v>
      </c>
      <c r="C469" t="s">
        <v>82</v>
      </c>
      <c r="D469" s="14" t="s">
        <v>109</v>
      </c>
      <c r="E469" s="6" t="s">
        <v>18</v>
      </c>
      <c r="F469" s="6" t="s">
        <v>37</v>
      </c>
      <c r="G469" s="6" t="s">
        <v>31</v>
      </c>
      <c r="H469" s="9">
        <v>2</v>
      </c>
      <c r="I469" s="10">
        <v>9</v>
      </c>
      <c r="J469" s="9">
        <f t="shared" si="72"/>
        <v>18</v>
      </c>
      <c r="K469" s="9">
        <f t="shared" si="71"/>
        <v>1.08</v>
      </c>
      <c r="L469" s="11">
        <f t="shared" si="68"/>
        <v>19.079999999999998</v>
      </c>
      <c r="M469" s="11">
        <v>25</v>
      </c>
      <c r="N469" s="11">
        <f t="shared" si="69"/>
        <v>-7</v>
      </c>
      <c r="O469" s="12">
        <f t="shared" si="70"/>
        <v>-0.3888888888888889</v>
      </c>
      <c r="P469" s="6" t="s">
        <v>24</v>
      </c>
      <c r="Q469" s="6" t="str">
        <f>VLOOKUP(C469,'[1]Customer List Query'!$A$2:$B$48,2,FALSE)</f>
        <v>Scott</v>
      </c>
      <c r="R469" s="13"/>
    </row>
    <row r="470" spans="1:18" x14ac:dyDescent="0.25">
      <c r="A470" s="6">
        <v>10870</v>
      </c>
      <c r="B470" s="7">
        <v>40335</v>
      </c>
      <c r="C470" t="s">
        <v>89</v>
      </c>
      <c r="D470" s="14" t="s">
        <v>104</v>
      </c>
      <c r="E470" s="6" t="s">
        <v>18</v>
      </c>
      <c r="F470" s="8" t="s">
        <v>68</v>
      </c>
      <c r="G470" s="6" t="s">
        <v>31</v>
      </c>
      <c r="H470" s="9">
        <v>117.28</v>
      </c>
      <c r="I470" s="10">
        <v>5</v>
      </c>
      <c r="J470" s="9">
        <f t="shared" si="72"/>
        <v>586.4</v>
      </c>
      <c r="K470" s="9">
        <f t="shared" si="71"/>
        <v>35.183999999999997</v>
      </c>
      <c r="L470" s="11">
        <f t="shared" si="68"/>
        <v>621.58000000000004</v>
      </c>
      <c r="M470" s="11">
        <v>300.24</v>
      </c>
      <c r="N470" s="11">
        <f t="shared" si="69"/>
        <v>286.15999999999997</v>
      </c>
      <c r="O470" s="12">
        <f t="shared" si="70"/>
        <v>0.48799454297407907</v>
      </c>
      <c r="P470" s="6" t="s">
        <v>21</v>
      </c>
      <c r="Q470" s="6" t="str">
        <f>VLOOKUP(C470,'[1]Customer List Query'!$A$2:$B$48,2,FALSE)</f>
        <v>Sandra</v>
      </c>
      <c r="R470" s="13"/>
    </row>
    <row r="471" spans="1:18" x14ac:dyDescent="0.25">
      <c r="A471" s="6">
        <v>10871</v>
      </c>
      <c r="B471" s="7">
        <v>40335</v>
      </c>
      <c r="C471" s="14" t="s">
        <v>25</v>
      </c>
      <c r="D471" s="14" t="s">
        <v>106</v>
      </c>
      <c r="E471" s="8" t="s">
        <v>26</v>
      </c>
      <c r="F471" s="6" t="s">
        <v>97</v>
      </c>
      <c r="G471" s="6" t="s">
        <v>20</v>
      </c>
      <c r="H471" s="9">
        <v>36.5</v>
      </c>
      <c r="I471" s="10">
        <v>5</v>
      </c>
      <c r="J471" s="9">
        <f t="shared" si="72"/>
        <v>182.5</v>
      </c>
      <c r="K471" s="9">
        <f t="shared" si="71"/>
        <v>10.95</v>
      </c>
      <c r="L471" s="11">
        <f t="shared" si="68"/>
        <v>193.45</v>
      </c>
      <c r="M471" s="11">
        <v>18.98</v>
      </c>
      <c r="N471" s="11">
        <f t="shared" si="69"/>
        <v>163.52000000000001</v>
      </c>
      <c r="O471" s="12">
        <f t="shared" si="70"/>
        <v>0.89600000000000002</v>
      </c>
      <c r="P471" s="6" t="s">
        <v>21</v>
      </c>
      <c r="Q471" s="6" t="str">
        <f>VLOOKUP(C471,'[1]Customer List Query'!$A$2:$B$48,2,FALSE)</f>
        <v>Scott</v>
      </c>
      <c r="R471" s="13"/>
    </row>
    <row r="472" spans="1:18" x14ac:dyDescent="0.25">
      <c r="A472" s="6">
        <v>10872</v>
      </c>
      <c r="B472" s="7">
        <v>40335</v>
      </c>
      <c r="C472" s="6" t="s">
        <v>96</v>
      </c>
      <c r="D472" s="14" t="s">
        <v>104</v>
      </c>
      <c r="E472" s="8" t="s">
        <v>65</v>
      </c>
      <c r="F472" s="6" t="s">
        <v>27</v>
      </c>
      <c r="G472" s="6" t="s">
        <v>28</v>
      </c>
      <c r="H472" s="9">
        <v>23.95</v>
      </c>
      <c r="I472" s="10">
        <v>6</v>
      </c>
      <c r="J472" s="9">
        <f t="shared" si="72"/>
        <v>143.69999999999999</v>
      </c>
      <c r="K472" s="9">
        <f t="shared" si="71"/>
        <v>8.6219999999999999</v>
      </c>
      <c r="L472" s="11">
        <f t="shared" si="68"/>
        <v>152.32</v>
      </c>
      <c r="M472" s="11">
        <v>70.89</v>
      </c>
      <c r="N472" s="11">
        <f t="shared" si="69"/>
        <v>72.809999999999988</v>
      </c>
      <c r="O472" s="12">
        <f t="shared" si="70"/>
        <v>0.50668058455114817</v>
      </c>
      <c r="P472" s="6" t="s">
        <v>21</v>
      </c>
      <c r="Q472" s="6" t="str">
        <f>VLOOKUP(C472,'[1]Customer List Query'!$A$2:$B$48,2,FALSE)</f>
        <v>Molly</v>
      </c>
      <c r="R472" s="13"/>
    </row>
    <row r="473" spans="1:18" x14ac:dyDescent="0.25">
      <c r="A473" s="6">
        <v>10873</v>
      </c>
      <c r="B473" s="7">
        <v>40336</v>
      </c>
      <c r="C473" s="14" t="s">
        <v>61</v>
      </c>
      <c r="D473" s="14" t="s">
        <v>105</v>
      </c>
      <c r="E473" s="8" t="s">
        <v>26</v>
      </c>
      <c r="F473" s="6" t="s">
        <v>81</v>
      </c>
      <c r="G473" s="6" t="s">
        <v>20</v>
      </c>
      <c r="H473" s="9">
        <v>122</v>
      </c>
      <c r="I473" s="10">
        <v>4</v>
      </c>
      <c r="J473" s="9">
        <f t="shared" si="72"/>
        <v>488</v>
      </c>
      <c r="K473" s="9">
        <f t="shared" si="71"/>
        <v>29.279999999999998</v>
      </c>
      <c r="L473" s="11">
        <f t="shared" si="68"/>
        <v>517.28</v>
      </c>
      <c r="M473" s="11">
        <v>350.14</v>
      </c>
      <c r="N473" s="11">
        <f t="shared" si="69"/>
        <v>137.86000000000001</v>
      </c>
      <c r="O473" s="12">
        <f t="shared" si="70"/>
        <v>0.28250000000000003</v>
      </c>
      <c r="P473" s="6" t="s">
        <v>21</v>
      </c>
      <c r="Q473" s="6" t="str">
        <f>VLOOKUP(C473,'[1]Customer List Query'!$A$2:$B$48,2,FALSE)</f>
        <v>Sandra</v>
      </c>
      <c r="R473" s="13"/>
    </row>
    <row r="474" spans="1:18" x14ac:dyDescent="0.25">
      <c r="A474" s="6">
        <v>10874</v>
      </c>
      <c r="B474" s="7">
        <v>40336</v>
      </c>
      <c r="C474" t="s">
        <v>69</v>
      </c>
      <c r="D474" s="14" t="s">
        <v>104</v>
      </c>
      <c r="E474" s="6" t="s">
        <v>18</v>
      </c>
      <c r="F474" s="6" t="s">
        <v>100</v>
      </c>
      <c r="G474" s="6" t="s">
        <v>28</v>
      </c>
      <c r="H474" s="9">
        <v>89.95</v>
      </c>
      <c r="I474" s="10">
        <v>7</v>
      </c>
      <c r="J474" s="9">
        <f t="shared" si="72"/>
        <v>629.65</v>
      </c>
      <c r="K474" s="9">
        <f t="shared" si="71"/>
        <v>37.778999999999996</v>
      </c>
      <c r="L474" s="11">
        <f t="shared" si="68"/>
        <v>667.43</v>
      </c>
      <c r="M474" s="11">
        <v>66.56</v>
      </c>
      <c r="N474" s="11">
        <f t="shared" si="69"/>
        <v>563.08999999999992</v>
      </c>
      <c r="O474" s="12">
        <f t="shared" si="70"/>
        <v>0.89429047883744928</v>
      </c>
      <c r="P474" s="6" t="s">
        <v>21</v>
      </c>
      <c r="Q474" s="6" t="str">
        <f>VLOOKUP(C474,'[1]Customer List Query'!$A$2:$B$48,2,FALSE)</f>
        <v>Tammy</v>
      </c>
      <c r="R474" s="13"/>
    </row>
    <row r="475" spans="1:18" x14ac:dyDescent="0.25">
      <c r="A475" s="6">
        <v>10875</v>
      </c>
      <c r="B475" s="7">
        <v>40336</v>
      </c>
      <c r="C475" t="s">
        <v>59</v>
      </c>
      <c r="D475" s="14" t="s">
        <v>104</v>
      </c>
      <c r="E475" s="6" t="s">
        <v>18</v>
      </c>
      <c r="F475" s="8" t="s">
        <v>68</v>
      </c>
      <c r="G475" s="6" t="s">
        <v>31</v>
      </c>
      <c r="H475" s="9">
        <v>119.67</v>
      </c>
      <c r="I475" s="10">
        <v>5</v>
      </c>
      <c r="J475" s="9">
        <f t="shared" si="72"/>
        <v>598.35</v>
      </c>
      <c r="K475" s="9">
        <f t="shared" si="71"/>
        <v>35.901000000000003</v>
      </c>
      <c r="L475" s="11">
        <f t="shared" si="68"/>
        <v>634.25</v>
      </c>
      <c r="M475" s="11">
        <v>52.65</v>
      </c>
      <c r="N475" s="11">
        <f t="shared" si="69"/>
        <v>545.70000000000005</v>
      </c>
      <c r="O475" s="12">
        <f t="shared" si="70"/>
        <v>0.91200802206066689</v>
      </c>
      <c r="P475" s="6" t="s">
        <v>21</v>
      </c>
      <c r="Q475" s="6" t="str">
        <f>VLOOKUP(C475,'[1]Customer List Query'!$A$2:$B$48,2,FALSE)</f>
        <v>Steve</v>
      </c>
      <c r="R475" s="13"/>
    </row>
    <row r="476" spans="1:18" x14ac:dyDescent="0.25">
      <c r="A476" s="6">
        <v>10876</v>
      </c>
      <c r="B476" s="7">
        <v>40336</v>
      </c>
      <c r="C476" s="14" t="s">
        <v>75</v>
      </c>
      <c r="D476" s="14" t="s">
        <v>106</v>
      </c>
      <c r="E476" s="6" t="s">
        <v>18</v>
      </c>
      <c r="F476" s="6" t="s">
        <v>100</v>
      </c>
      <c r="G476" s="6" t="s">
        <v>28</v>
      </c>
      <c r="H476" s="9">
        <v>89.95</v>
      </c>
      <c r="I476" s="10">
        <v>6</v>
      </c>
      <c r="J476" s="9">
        <f t="shared" si="72"/>
        <v>539.70000000000005</v>
      </c>
      <c r="K476" s="9">
        <f t="shared" si="71"/>
        <v>32.382000000000005</v>
      </c>
      <c r="L476" s="11">
        <f t="shared" si="68"/>
        <v>572.08000000000004</v>
      </c>
      <c r="M476" s="11">
        <v>197.89</v>
      </c>
      <c r="N476" s="11">
        <f t="shared" si="69"/>
        <v>341.81000000000006</v>
      </c>
      <c r="O476" s="12">
        <f t="shared" si="70"/>
        <v>0.63333333333333341</v>
      </c>
      <c r="P476" s="6" t="s">
        <v>21</v>
      </c>
      <c r="Q476" s="6" t="str">
        <f>VLOOKUP(C476,'[1]Customer List Query'!$A$2:$B$48,2,FALSE)</f>
        <v>Sandra</v>
      </c>
      <c r="R476" s="13"/>
    </row>
    <row r="477" spans="1:18" x14ac:dyDescent="0.25">
      <c r="A477" s="6">
        <v>10877</v>
      </c>
      <c r="B477" s="7">
        <v>40336</v>
      </c>
      <c r="C477" s="14" t="s">
        <v>57</v>
      </c>
      <c r="D477" s="14" t="s">
        <v>104</v>
      </c>
      <c r="E477" s="6" t="s">
        <v>18</v>
      </c>
      <c r="F477" s="6" t="s">
        <v>55</v>
      </c>
      <c r="G477" s="6" t="s">
        <v>28</v>
      </c>
      <c r="H477" s="9">
        <v>299</v>
      </c>
      <c r="I477" s="10">
        <v>5</v>
      </c>
      <c r="J477" s="9">
        <f t="shared" si="72"/>
        <v>1495</v>
      </c>
      <c r="K477" s="9">
        <f t="shared" si="71"/>
        <v>89.7</v>
      </c>
      <c r="L477" s="11">
        <f t="shared" si="68"/>
        <v>1584.7</v>
      </c>
      <c r="M477" s="11">
        <v>711.62</v>
      </c>
      <c r="N477" s="11">
        <f t="shared" si="69"/>
        <v>783.38</v>
      </c>
      <c r="O477" s="12">
        <f t="shared" si="70"/>
        <v>0.52400000000000002</v>
      </c>
      <c r="P477" s="6" t="s">
        <v>21</v>
      </c>
      <c r="Q477" s="6" t="str">
        <f>VLOOKUP(C477,'[1]Customer List Query'!$A$2:$B$48,2,FALSE)</f>
        <v>Kelly</v>
      </c>
      <c r="R477" s="13"/>
    </row>
    <row r="478" spans="1:18" x14ac:dyDescent="0.25">
      <c r="A478" s="6">
        <v>10878</v>
      </c>
      <c r="B478" s="7">
        <v>40336</v>
      </c>
      <c r="C478" s="6" t="s">
        <v>96</v>
      </c>
      <c r="D478" s="14" t="s">
        <v>104</v>
      </c>
      <c r="E478" s="8" t="s">
        <v>65</v>
      </c>
      <c r="F478" s="8" t="s">
        <v>35</v>
      </c>
      <c r="G478" s="6" t="s">
        <v>31</v>
      </c>
      <c r="H478" s="9">
        <v>799.85</v>
      </c>
      <c r="I478" s="10">
        <v>8</v>
      </c>
      <c r="J478" s="9">
        <f t="shared" si="72"/>
        <v>6398.8</v>
      </c>
      <c r="K478" s="9">
        <f t="shared" si="71"/>
        <v>383.928</v>
      </c>
      <c r="L478" s="11">
        <f t="shared" si="68"/>
        <v>6782.73</v>
      </c>
      <c r="M478" s="11">
        <v>1679.69</v>
      </c>
      <c r="N478" s="11">
        <f t="shared" si="69"/>
        <v>4719.1100000000006</v>
      </c>
      <c r="O478" s="12">
        <f t="shared" si="70"/>
        <v>0.73749921860348822</v>
      </c>
      <c r="P478" s="6" t="s">
        <v>21</v>
      </c>
      <c r="Q478" s="6" t="str">
        <f>VLOOKUP(C478,'[1]Customer List Query'!$A$2:$B$48,2,FALSE)</f>
        <v>Molly</v>
      </c>
      <c r="R478" s="13"/>
    </row>
    <row r="479" spans="1:18" x14ac:dyDescent="0.25">
      <c r="A479" s="6">
        <v>10879</v>
      </c>
      <c r="B479" s="7">
        <v>40336</v>
      </c>
      <c r="C479" t="s">
        <v>45</v>
      </c>
      <c r="D479" s="14" t="s">
        <v>108</v>
      </c>
      <c r="E479" s="8" t="s">
        <v>26</v>
      </c>
      <c r="F479" s="6" t="s">
        <v>58</v>
      </c>
      <c r="G479" s="8" t="s">
        <v>42</v>
      </c>
      <c r="H479" s="9">
        <v>89.95</v>
      </c>
      <c r="I479" s="10">
        <v>10</v>
      </c>
      <c r="J479" s="9">
        <f t="shared" si="72"/>
        <v>899.5</v>
      </c>
      <c r="K479" s="9">
        <f t="shared" si="71"/>
        <v>53.97</v>
      </c>
      <c r="L479" s="11">
        <f t="shared" si="68"/>
        <v>953.47</v>
      </c>
      <c r="M479" s="11">
        <v>377.79</v>
      </c>
      <c r="N479" s="11">
        <f t="shared" si="69"/>
        <v>521.71</v>
      </c>
      <c r="O479" s="12">
        <f t="shared" si="70"/>
        <v>0.58000000000000007</v>
      </c>
      <c r="P479" s="6" t="s">
        <v>21</v>
      </c>
      <c r="Q479" s="6" t="str">
        <f>VLOOKUP(C479,'[1]Customer List Query'!$A$2:$B$48,2,FALSE)</f>
        <v>Doug</v>
      </c>
      <c r="R479" s="13"/>
    </row>
    <row r="480" spans="1:18" x14ac:dyDescent="0.25">
      <c r="A480" s="6">
        <v>10880</v>
      </c>
      <c r="B480" s="7">
        <v>40336</v>
      </c>
      <c r="C480" t="s">
        <v>36</v>
      </c>
      <c r="D480" s="14" t="s">
        <v>107</v>
      </c>
      <c r="E480" s="6" t="s">
        <v>18</v>
      </c>
      <c r="F480" s="6" t="s">
        <v>51</v>
      </c>
      <c r="G480" s="6" t="s">
        <v>31</v>
      </c>
      <c r="H480" s="9">
        <v>629.5</v>
      </c>
      <c r="I480" s="10">
        <v>7</v>
      </c>
      <c r="J480" s="9">
        <f t="shared" si="72"/>
        <v>4406.5</v>
      </c>
      <c r="K480" s="9">
        <f t="shared" si="71"/>
        <v>264.39</v>
      </c>
      <c r="L480" s="11">
        <f t="shared" si="68"/>
        <v>4670.8900000000003</v>
      </c>
      <c r="M480" s="11">
        <v>705.04</v>
      </c>
      <c r="N480" s="11">
        <f t="shared" si="69"/>
        <v>3701.46</v>
      </c>
      <c r="O480" s="12">
        <f t="shared" si="70"/>
        <v>0.84</v>
      </c>
      <c r="P480" s="6" t="s">
        <v>21</v>
      </c>
      <c r="Q480" s="6" t="str">
        <f>VLOOKUP(C480,'[1]Customer List Query'!$A$2:$B$48,2,FALSE)</f>
        <v>Kelly</v>
      </c>
      <c r="R480" s="13"/>
    </row>
    <row r="481" spans="1:18" x14ac:dyDescent="0.25">
      <c r="A481" s="6">
        <v>10881</v>
      </c>
      <c r="B481" s="7">
        <v>40337</v>
      </c>
      <c r="C481" s="14" t="s">
        <v>73</v>
      </c>
      <c r="D481" s="14" t="s">
        <v>104</v>
      </c>
      <c r="E481" s="6" t="s">
        <v>18</v>
      </c>
      <c r="F481" s="6" t="s">
        <v>30</v>
      </c>
      <c r="G481" s="6" t="s">
        <v>31</v>
      </c>
      <c r="H481" s="9">
        <v>89.95</v>
      </c>
      <c r="I481" s="10">
        <v>5</v>
      </c>
      <c r="J481" s="9">
        <f t="shared" si="72"/>
        <v>449.75</v>
      </c>
      <c r="K481" s="9">
        <f t="shared" si="71"/>
        <v>26.984999999999999</v>
      </c>
      <c r="L481" s="11">
        <f t="shared" si="68"/>
        <v>476.74</v>
      </c>
      <c r="M481" s="11">
        <v>244.66</v>
      </c>
      <c r="N481" s="11">
        <f t="shared" si="69"/>
        <v>205.09</v>
      </c>
      <c r="O481" s="12">
        <f t="shared" si="70"/>
        <v>0.4560088938299055</v>
      </c>
      <c r="P481" s="6" t="s">
        <v>21</v>
      </c>
      <c r="Q481" s="6" t="str">
        <f>VLOOKUP(C481,'[1]Customer List Query'!$A$2:$B$48,2,FALSE)</f>
        <v>Kelly</v>
      </c>
      <c r="R481" s="13"/>
    </row>
    <row r="482" spans="1:18" x14ac:dyDescent="0.25">
      <c r="A482" s="6">
        <v>10882</v>
      </c>
      <c r="B482" s="7">
        <v>40337</v>
      </c>
      <c r="C482" t="s">
        <v>34</v>
      </c>
      <c r="D482" s="14" t="s">
        <v>104</v>
      </c>
      <c r="E482" s="8" t="s">
        <v>26</v>
      </c>
      <c r="F482" s="6" t="s">
        <v>92</v>
      </c>
      <c r="G482" s="6" t="s">
        <v>49</v>
      </c>
      <c r="H482" s="9">
        <v>60</v>
      </c>
      <c r="I482" s="10"/>
      <c r="J482" s="9">
        <f>H482</f>
        <v>60</v>
      </c>
      <c r="K482" s="9">
        <v>0</v>
      </c>
      <c r="L482" s="11">
        <f t="shared" si="68"/>
        <v>60</v>
      </c>
      <c r="M482" s="11">
        <v>38.4</v>
      </c>
      <c r="N482" s="11">
        <f t="shared" si="69"/>
        <v>21.6</v>
      </c>
      <c r="O482" s="12">
        <f t="shared" si="70"/>
        <v>0.36000000000000004</v>
      </c>
      <c r="P482" s="6" t="s">
        <v>21</v>
      </c>
      <c r="Q482" s="6" t="str">
        <f>VLOOKUP(C482,'[1]Customer List Query'!$A$2:$B$48,2,FALSE)</f>
        <v>Sabrina</v>
      </c>
      <c r="R482" s="13"/>
    </row>
    <row r="483" spans="1:18" x14ac:dyDescent="0.25">
      <c r="A483" s="6">
        <v>10883</v>
      </c>
      <c r="B483" s="7">
        <v>40337</v>
      </c>
      <c r="C483" t="s">
        <v>72</v>
      </c>
      <c r="D483" s="14" t="s">
        <v>107</v>
      </c>
      <c r="E483" s="6" t="s">
        <v>18</v>
      </c>
      <c r="F483" s="6" t="s">
        <v>81</v>
      </c>
      <c r="G483" s="6" t="s">
        <v>20</v>
      </c>
      <c r="H483" s="9">
        <v>50</v>
      </c>
      <c r="I483" s="10">
        <v>8</v>
      </c>
      <c r="J483" s="9">
        <f>ROUND(H483*I483,2)</f>
        <v>400</v>
      </c>
      <c r="K483" s="9">
        <f>J483*0.06</f>
        <v>24</v>
      </c>
      <c r="L483" s="11">
        <f t="shared" si="68"/>
        <v>424</v>
      </c>
      <c r="M483" s="11">
        <v>642.86</v>
      </c>
      <c r="N483" s="11">
        <f t="shared" si="69"/>
        <v>-242.86</v>
      </c>
      <c r="O483" s="12">
        <f t="shared" si="70"/>
        <v>-0.60715000000000008</v>
      </c>
      <c r="P483" s="6" t="s">
        <v>24</v>
      </c>
      <c r="Q483" s="6" t="str">
        <f>VLOOKUP(C483,'[1]Customer List Query'!$A$2:$B$48,2,FALSE)</f>
        <v>Sabrina</v>
      </c>
      <c r="R483" s="13"/>
    </row>
    <row r="484" spans="1:18" x14ac:dyDescent="0.25">
      <c r="A484" s="6">
        <v>10884</v>
      </c>
      <c r="B484" s="7">
        <v>40337</v>
      </c>
      <c r="C484" t="s">
        <v>36</v>
      </c>
      <c r="D484" s="14" t="s">
        <v>107</v>
      </c>
      <c r="E484" s="6" t="s">
        <v>18</v>
      </c>
      <c r="F484" s="6" t="s">
        <v>51</v>
      </c>
      <c r="G484" s="6" t="s">
        <v>31</v>
      </c>
      <c r="H484" s="9">
        <v>629.5</v>
      </c>
      <c r="I484" s="10">
        <v>3</v>
      </c>
      <c r="J484" s="9">
        <f>ROUND(H484*I484,2)</f>
        <v>1888.5</v>
      </c>
      <c r="K484" s="9">
        <f>J484*0.06</f>
        <v>113.31</v>
      </c>
      <c r="L484" s="11">
        <f t="shared" si="68"/>
        <v>2001.81</v>
      </c>
      <c r="M484" s="11">
        <v>2392.1</v>
      </c>
      <c r="N484" s="11">
        <f t="shared" si="69"/>
        <v>-503.59999999999991</v>
      </c>
      <c r="O484" s="12">
        <f t="shared" si="70"/>
        <v>-0.26666666666666661</v>
      </c>
      <c r="P484" s="6" t="s">
        <v>21</v>
      </c>
      <c r="Q484" s="6" t="str">
        <f>VLOOKUP(C484,'[1]Customer List Query'!$A$2:$B$48,2,FALSE)</f>
        <v>Kelly</v>
      </c>
      <c r="R484" s="13"/>
    </row>
    <row r="485" spans="1:18" x14ac:dyDescent="0.25">
      <c r="A485" s="6">
        <v>10885</v>
      </c>
      <c r="B485" s="7">
        <v>40341</v>
      </c>
      <c r="C485" s="14" t="s">
        <v>57</v>
      </c>
      <c r="D485" s="14" t="s">
        <v>104</v>
      </c>
      <c r="E485" s="6" t="s">
        <v>18</v>
      </c>
      <c r="F485" s="6" t="s">
        <v>48</v>
      </c>
      <c r="G485" s="6" t="s">
        <v>49</v>
      </c>
      <c r="H485" s="9">
        <v>109</v>
      </c>
      <c r="I485" s="10"/>
      <c r="J485" s="9">
        <f>H485</f>
        <v>109</v>
      </c>
      <c r="K485" s="9">
        <v>0</v>
      </c>
      <c r="L485" s="11">
        <f t="shared" si="68"/>
        <v>109</v>
      </c>
      <c r="M485" s="11">
        <v>126.44</v>
      </c>
      <c r="N485" s="11">
        <f t="shared" si="69"/>
        <v>-17.439999999999998</v>
      </c>
      <c r="O485" s="12">
        <f t="shared" si="70"/>
        <v>-0.15999999999999998</v>
      </c>
      <c r="P485" s="6" t="s">
        <v>21</v>
      </c>
      <c r="Q485" s="6" t="str">
        <f>VLOOKUP(C485,'[1]Customer List Query'!$A$2:$B$48,2,FALSE)</f>
        <v>Kelly</v>
      </c>
      <c r="R485" s="13"/>
    </row>
    <row r="486" spans="1:18" x14ac:dyDescent="0.25">
      <c r="A486" s="6">
        <v>10886</v>
      </c>
      <c r="B486" s="7">
        <v>40341</v>
      </c>
      <c r="C486" s="6" t="s">
        <v>96</v>
      </c>
      <c r="D486" s="14" t="s">
        <v>104</v>
      </c>
      <c r="E486" s="8" t="s">
        <v>65</v>
      </c>
      <c r="F486" s="6" t="s">
        <v>81</v>
      </c>
      <c r="G486" s="6" t="s">
        <v>20</v>
      </c>
      <c r="H486" s="9">
        <v>102</v>
      </c>
      <c r="I486" s="10">
        <v>3</v>
      </c>
      <c r="J486" s="9">
        <f>ROUND(H486*I486,2)</f>
        <v>306</v>
      </c>
      <c r="K486" s="9">
        <f>J486*0.06</f>
        <v>18.36</v>
      </c>
      <c r="L486" s="11">
        <f t="shared" si="68"/>
        <v>324.36</v>
      </c>
      <c r="M486" s="11">
        <v>63.24</v>
      </c>
      <c r="N486" s="11">
        <f t="shared" si="69"/>
        <v>242.76</v>
      </c>
      <c r="O486" s="12">
        <f t="shared" si="70"/>
        <v>0.79333333333333333</v>
      </c>
      <c r="P486" s="6" t="s">
        <v>21</v>
      </c>
      <c r="Q486" s="6" t="str">
        <f>VLOOKUP(C486,'[1]Customer List Query'!$A$2:$B$48,2,FALSE)</f>
        <v>Molly</v>
      </c>
      <c r="R486" s="13"/>
    </row>
    <row r="487" spans="1:18" x14ac:dyDescent="0.25">
      <c r="A487" s="6">
        <v>10887</v>
      </c>
      <c r="B487" s="7">
        <v>40341</v>
      </c>
      <c r="C487" t="s">
        <v>62</v>
      </c>
      <c r="D487" s="14" t="s">
        <v>109</v>
      </c>
      <c r="E487" s="6" t="s">
        <v>18</v>
      </c>
      <c r="F487" s="6" t="s">
        <v>51</v>
      </c>
      <c r="G487" s="6" t="s">
        <v>31</v>
      </c>
      <c r="H487" s="9">
        <v>499.5</v>
      </c>
      <c r="I487" s="10">
        <v>7</v>
      </c>
      <c r="J487" s="9">
        <f>ROUND(H487*I487,2)</f>
        <v>3496.5</v>
      </c>
      <c r="K487" s="9">
        <f>J487*0.06</f>
        <v>209.79</v>
      </c>
      <c r="L487" s="11">
        <f t="shared" si="68"/>
        <v>3706.29</v>
      </c>
      <c r="M487" s="11">
        <v>779.22</v>
      </c>
      <c r="N487" s="11">
        <f t="shared" si="69"/>
        <v>2717.2799999999997</v>
      </c>
      <c r="O487" s="12">
        <f t="shared" si="70"/>
        <v>0.77714285714285702</v>
      </c>
      <c r="P487" s="6" t="s">
        <v>21</v>
      </c>
      <c r="Q487" s="6" t="str">
        <f>VLOOKUP(C487,'[1]Customer List Query'!$A$2:$B$48,2,FALSE)</f>
        <v>Bobby</v>
      </c>
      <c r="R487" s="13"/>
    </row>
    <row r="488" spans="1:18" x14ac:dyDescent="0.25">
      <c r="A488" s="6">
        <v>10888</v>
      </c>
      <c r="B488" s="7">
        <v>40342</v>
      </c>
      <c r="C488" t="s">
        <v>38</v>
      </c>
      <c r="D488" s="14" t="s">
        <v>108</v>
      </c>
      <c r="E488" s="6" t="s">
        <v>18</v>
      </c>
      <c r="F488" s="8" t="s">
        <v>46</v>
      </c>
      <c r="G488" s="6" t="s">
        <v>31</v>
      </c>
      <c r="H488" s="9">
        <v>19.95</v>
      </c>
      <c r="I488" s="10">
        <v>1</v>
      </c>
      <c r="J488" s="9">
        <f>ROUND(H488*I488,2)</f>
        <v>19.95</v>
      </c>
      <c r="K488" s="9">
        <f>J488*0.06</f>
        <v>1.1969999999999998</v>
      </c>
      <c r="L488" s="11">
        <f t="shared" si="68"/>
        <v>21.15</v>
      </c>
      <c r="M488" s="11">
        <v>47.48</v>
      </c>
      <c r="N488" s="11">
        <f t="shared" si="69"/>
        <v>-27.529999999999998</v>
      </c>
      <c r="O488" s="12">
        <f t="shared" si="70"/>
        <v>-1.3799498746867167</v>
      </c>
      <c r="P488" s="6" t="s">
        <v>21</v>
      </c>
      <c r="Q488" s="6" t="str">
        <f>VLOOKUP(C488,'[1]Customer List Query'!$A$2:$B$48,2,FALSE)</f>
        <v>Steve</v>
      </c>
      <c r="R488" s="13"/>
    </row>
    <row r="489" spans="1:18" x14ac:dyDescent="0.25">
      <c r="A489" s="6">
        <v>10889</v>
      </c>
      <c r="B489" s="7">
        <v>40342</v>
      </c>
      <c r="C489" t="s">
        <v>79</v>
      </c>
      <c r="D489" s="14" t="s">
        <v>106</v>
      </c>
      <c r="E489" s="6" t="s">
        <v>18</v>
      </c>
      <c r="F489" s="6" t="s">
        <v>81</v>
      </c>
      <c r="G489" s="6" t="s">
        <v>20</v>
      </c>
      <c r="H489" s="9">
        <v>102</v>
      </c>
      <c r="I489" s="10">
        <v>3</v>
      </c>
      <c r="J489" s="9">
        <f>ROUND(H489*I489,2)</f>
        <v>306</v>
      </c>
      <c r="K489" s="9">
        <f>J489*0.06</f>
        <v>18.36</v>
      </c>
      <c r="L489" s="11">
        <f t="shared" si="68"/>
        <v>324.36</v>
      </c>
      <c r="M489" s="11">
        <v>387.6</v>
      </c>
      <c r="N489" s="11">
        <f t="shared" si="69"/>
        <v>-81.600000000000023</v>
      </c>
      <c r="O489" s="12">
        <f t="shared" si="70"/>
        <v>-0.26666666666666672</v>
      </c>
      <c r="P489" s="6" t="s">
        <v>21</v>
      </c>
      <c r="Q489" s="6" t="str">
        <f>VLOOKUP(C489,'[1]Customer List Query'!$A$2:$B$48,2,FALSE)</f>
        <v>Doug</v>
      </c>
      <c r="R489" s="13"/>
    </row>
    <row r="490" spans="1:18" x14ac:dyDescent="0.25">
      <c r="A490" s="6">
        <v>10890</v>
      </c>
      <c r="B490" s="7">
        <v>40342</v>
      </c>
      <c r="C490" t="s">
        <v>93</v>
      </c>
      <c r="D490" s="14" t="s">
        <v>109</v>
      </c>
      <c r="E490" s="6" t="s">
        <v>18</v>
      </c>
      <c r="F490" s="6" t="s">
        <v>37</v>
      </c>
      <c r="G490" s="6" t="s">
        <v>31</v>
      </c>
      <c r="H490" s="9">
        <v>8.99</v>
      </c>
      <c r="I490" s="10">
        <v>1</v>
      </c>
      <c r="J490" s="9">
        <f>ROUND(H490*I490,2)</f>
        <v>8.99</v>
      </c>
      <c r="K490" s="9">
        <f>J490*0.06</f>
        <v>0.53939999999999999</v>
      </c>
      <c r="L490" s="11">
        <f t="shared" si="68"/>
        <v>9.5299999999999994</v>
      </c>
      <c r="M490" s="11">
        <v>16.72</v>
      </c>
      <c r="N490" s="11">
        <f t="shared" si="69"/>
        <v>-7.7299999999999986</v>
      </c>
      <c r="O490" s="12">
        <f t="shared" si="70"/>
        <v>-0.85984427141268061</v>
      </c>
      <c r="P490" s="6" t="s">
        <v>21</v>
      </c>
      <c r="Q490" s="6" t="str">
        <f>VLOOKUP(C490,'[1]Customer List Query'!$A$2:$B$48,2,FALSE)</f>
        <v>Chris</v>
      </c>
      <c r="R490" s="13"/>
    </row>
    <row r="491" spans="1:18" x14ac:dyDescent="0.25">
      <c r="A491" s="6">
        <v>10891</v>
      </c>
      <c r="B491" s="7">
        <v>40342</v>
      </c>
      <c r="C491" t="s">
        <v>52</v>
      </c>
      <c r="D491" s="14" t="s">
        <v>107</v>
      </c>
      <c r="E491" s="8" t="s">
        <v>26</v>
      </c>
      <c r="F491" s="6" t="s">
        <v>76</v>
      </c>
      <c r="G491" s="6" t="s">
        <v>49</v>
      </c>
      <c r="H491" s="9">
        <v>50</v>
      </c>
      <c r="I491" s="10"/>
      <c r="J491" s="9">
        <f>H491</f>
        <v>50</v>
      </c>
      <c r="K491" s="9">
        <v>0</v>
      </c>
      <c r="L491" s="11">
        <f t="shared" si="68"/>
        <v>50</v>
      </c>
      <c r="M491" s="11">
        <v>99</v>
      </c>
      <c r="N491" s="11">
        <f t="shared" si="69"/>
        <v>-49</v>
      </c>
      <c r="O491" s="12">
        <f t="shared" si="70"/>
        <v>-0.98</v>
      </c>
      <c r="P491" s="6" t="s">
        <v>21</v>
      </c>
      <c r="Q491" s="6" t="str">
        <f>VLOOKUP(C491,'[1]Customer List Query'!$A$2:$B$48,2,FALSE)</f>
        <v>Tammy</v>
      </c>
      <c r="R491" s="13"/>
    </row>
    <row r="492" spans="1:18" x14ac:dyDescent="0.25">
      <c r="A492" s="6">
        <v>10892</v>
      </c>
      <c r="B492" s="7">
        <v>40342</v>
      </c>
      <c r="C492" t="s">
        <v>62</v>
      </c>
      <c r="D492" s="14" t="s">
        <v>109</v>
      </c>
      <c r="E492" s="6" t="s">
        <v>18</v>
      </c>
      <c r="F492" s="8" t="s">
        <v>46</v>
      </c>
      <c r="G492" s="6" t="s">
        <v>31</v>
      </c>
      <c r="H492" s="9">
        <v>11.95</v>
      </c>
      <c r="I492" s="10">
        <v>6</v>
      </c>
      <c r="J492" s="9">
        <f t="shared" ref="J492:J509" si="73">ROUND(H492*I492,2)</f>
        <v>71.7</v>
      </c>
      <c r="K492" s="9">
        <f t="shared" ref="K492:K512" si="74">J492*0.06</f>
        <v>4.3019999999999996</v>
      </c>
      <c r="L492" s="11">
        <f t="shared" si="68"/>
        <v>76</v>
      </c>
      <c r="M492" s="11">
        <v>22.23</v>
      </c>
      <c r="N492" s="11">
        <f t="shared" si="69"/>
        <v>49.47</v>
      </c>
      <c r="O492" s="12">
        <f t="shared" si="70"/>
        <v>0.68995815899581581</v>
      </c>
      <c r="P492" s="6" t="s">
        <v>21</v>
      </c>
      <c r="Q492" s="6" t="str">
        <f>VLOOKUP(C492,'[1]Customer List Query'!$A$2:$B$48,2,FALSE)</f>
        <v>Bobby</v>
      </c>
      <c r="R492" s="13"/>
    </row>
    <row r="493" spans="1:18" x14ac:dyDescent="0.25">
      <c r="A493" s="6">
        <v>10893</v>
      </c>
      <c r="B493" s="7">
        <v>40342</v>
      </c>
      <c r="C493" t="s">
        <v>93</v>
      </c>
      <c r="D493" s="14" t="s">
        <v>109</v>
      </c>
      <c r="E493" s="6" t="s">
        <v>18</v>
      </c>
      <c r="F493" s="8" t="s">
        <v>39</v>
      </c>
      <c r="G493" s="6" t="s">
        <v>31</v>
      </c>
      <c r="H493" s="9">
        <v>188.18</v>
      </c>
      <c r="I493" s="10">
        <v>5</v>
      </c>
      <c r="J493" s="9">
        <f t="shared" si="73"/>
        <v>940.9</v>
      </c>
      <c r="K493" s="9">
        <f t="shared" si="74"/>
        <v>56.453999999999994</v>
      </c>
      <c r="L493" s="11">
        <f t="shared" si="68"/>
        <v>997.35</v>
      </c>
      <c r="M493" s="11">
        <v>639.80999999999995</v>
      </c>
      <c r="N493" s="11">
        <f t="shared" si="69"/>
        <v>301.09000000000003</v>
      </c>
      <c r="O493" s="12">
        <f t="shared" si="70"/>
        <v>0.32000212562440222</v>
      </c>
      <c r="P493" s="6" t="s">
        <v>21</v>
      </c>
      <c r="Q493" s="6" t="str">
        <f>VLOOKUP(C493,'[1]Customer List Query'!$A$2:$B$48,2,FALSE)</f>
        <v>Chris</v>
      </c>
      <c r="R493" s="13"/>
    </row>
    <row r="494" spans="1:18" x14ac:dyDescent="0.25">
      <c r="A494" s="6">
        <v>10894</v>
      </c>
      <c r="B494" s="7">
        <v>40343</v>
      </c>
      <c r="C494" s="6" t="s">
        <v>95</v>
      </c>
      <c r="D494" s="14" t="s">
        <v>104</v>
      </c>
      <c r="E494" s="8" t="s">
        <v>65</v>
      </c>
      <c r="F494" s="6" t="s">
        <v>33</v>
      </c>
      <c r="G494" s="6" t="s">
        <v>20</v>
      </c>
      <c r="H494" s="9">
        <v>4.3</v>
      </c>
      <c r="I494" s="10">
        <v>3</v>
      </c>
      <c r="J494" s="9">
        <f t="shared" si="73"/>
        <v>12.9</v>
      </c>
      <c r="K494" s="9">
        <f t="shared" si="74"/>
        <v>0.77400000000000002</v>
      </c>
      <c r="L494" s="11">
        <f t="shared" si="68"/>
        <v>13.67</v>
      </c>
      <c r="M494" s="11">
        <v>9.0299999999999994</v>
      </c>
      <c r="N494" s="11">
        <f t="shared" si="69"/>
        <v>3.870000000000001</v>
      </c>
      <c r="O494" s="12">
        <f t="shared" si="70"/>
        <v>0.30000000000000004</v>
      </c>
      <c r="P494" s="6" t="s">
        <v>21</v>
      </c>
      <c r="Q494" s="6" t="str">
        <f>VLOOKUP(C494,'[1]Customer List Query'!$A$2:$B$48,2,FALSE)</f>
        <v>Tammy</v>
      </c>
      <c r="R494" s="13"/>
    </row>
    <row r="495" spans="1:18" x14ac:dyDescent="0.25">
      <c r="A495" s="6">
        <v>10895</v>
      </c>
      <c r="B495" s="7">
        <v>40343</v>
      </c>
      <c r="C495" t="s">
        <v>32</v>
      </c>
      <c r="D495" s="14" t="s">
        <v>104</v>
      </c>
      <c r="E495" s="6" t="s">
        <v>18</v>
      </c>
      <c r="F495" s="6" t="s">
        <v>30</v>
      </c>
      <c r="G495" s="6" t="s">
        <v>31</v>
      </c>
      <c r="H495" s="9">
        <v>69.95</v>
      </c>
      <c r="I495" s="10">
        <v>3</v>
      </c>
      <c r="J495" s="9">
        <f t="shared" si="73"/>
        <v>209.85</v>
      </c>
      <c r="K495" s="9">
        <f t="shared" si="74"/>
        <v>12.590999999999999</v>
      </c>
      <c r="L495" s="11">
        <f t="shared" si="68"/>
        <v>222.44</v>
      </c>
      <c r="M495" s="11">
        <v>75.55</v>
      </c>
      <c r="N495" s="11">
        <f t="shared" si="69"/>
        <v>134.30000000000001</v>
      </c>
      <c r="O495" s="12">
        <f t="shared" si="70"/>
        <v>0.6399809387657851</v>
      </c>
      <c r="P495" s="6" t="s">
        <v>21</v>
      </c>
      <c r="Q495" s="6" t="str">
        <f>VLOOKUP(C495,'[1]Customer List Query'!$A$2:$B$48,2,FALSE)</f>
        <v>Molly</v>
      </c>
      <c r="R495" s="13"/>
    </row>
    <row r="496" spans="1:18" x14ac:dyDescent="0.25">
      <c r="A496" s="6">
        <v>10896</v>
      </c>
      <c r="B496" s="7">
        <v>40343</v>
      </c>
      <c r="C496" t="s">
        <v>62</v>
      </c>
      <c r="D496" s="14" t="s">
        <v>109</v>
      </c>
      <c r="E496" s="6" t="s">
        <v>18</v>
      </c>
      <c r="F496" s="6" t="s">
        <v>98</v>
      </c>
      <c r="G496" s="6" t="s">
        <v>20</v>
      </c>
      <c r="H496" s="9">
        <v>12.95</v>
      </c>
      <c r="I496" s="10">
        <v>1</v>
      </c>
      <c r="J496" s="9">
        <f t="shared" si="73"/>
        <v>12.95</v>
      </c>
      <c r="K496" s="9">
        <f t="shared" si="74"/>
        <v>0.77699999999999991</v>
      </c>
      <c r="L496" s="11">
        <f t="shared" si="68"/>
        <v>13.73</v>
      </c>
      <c r="M496" s="11">
        <v>10.88</v>
      </c>
      <c r="N496" s="11">
        <f t="shared" si="69"/>
        <v>2.0699999999999985</v>
      </c>
      <c r="O496" s="12">
        <f t="shared" si="70"/>
        <v>0.15984555984555973</v>
      </c>
      <c r="P496" s="6" t="s">
        <v>21</v>
      </c>
      <c r="Q496" s="6" t="str">
        <f>VLOOKUP(C496,'[1]Customer List Query'!$A$2:$B$48,2,FALSE)</f>
        <v>Bobby</v>
      </c>
      <c r="R496" s="13"/>
    </row>
    <row r="497" spans="1:18" x14ac:dyDescent="0.25">
      <c r="A497" s="6">
        <v>10897</v>
      </c>
      <c r="B497" s="7">
        <v>40343</v>
      </c>
      <c r="C497" t="s">
        <v>67</v>
      </c>
      <c r="D497" s="14" t="s">
        <v>104</v>
      </c>
      <c r="E497" s="6" t="s">
        <v>18</v>
      </c>
      <c r="F497" s="8" t="s">
        <v>35</v>
      </c>
      <c r="G497" s="6" t="s">
        <v>31</v>
      </c>
      <c r="H497" s="9">
        <v>1129.95</v>
      </c>
      <c r="I497" s="10">
        <v>3</v>
      </c>
      <c r="J497" s="9">
        <f t="shared" si="73"/>
        <v>3389.85</v>
      </c>
      <c r="K497" s="9">
        <f t="shared" si="74"/>
        <v>203.39099999999999</v>
      </c>
      <c r="L497" s="11">
        <f t="shared" si="68"/>
        <v>3593.24</v>
      </c>
      <c r="M497" s="11">
        <v>610.16999999999996</v>
      </c>
      <c r="N497" s="11">
        <f t="shared" si="69"/>
        <v>2779.68</v>
      </c>
      <c r="O497" s="12">
        <f t="shared" si="70"/>
        <v>0.82000088499491131</v>
      </c>
      <c r="P497" s="6" t="s">
        <v>21</v>
      </c>
      <c r="Q497" s="6" t="str">
        <f>VLOOKUP(C497,'[1]Customer List Query'!$A$2:$B$48,2,FALSE)</f>
        <v>Scott</v>
      </c>
      <c r="R497" s="13"/>
    </row>
    <row r="498" spans="1:18" x14ac:dyDescent="0.25">
      <c r="A498" s="6">
        <v>10898</v>
      </c>
      <c r="B498" s="7">
        <v>40343</v>
      </c>
      <c r="C498" s="14" t="s">
        <v>64</v>
      </c>
      <c r="D498" s="14" t="s">
        <v>104</v>
      </c>
      <c r="E498" s="8" t="s">
        <v>65</v>
      </c>
      <c r="F498" s="6" t="s">
        <v>101</v>
      </c>
      <c r="G498" s="6" t="s">
        <v>28</v>
      </c>
      <c r="H498" s="9">
        <v>549.54999999999995</v>
      </c>
      <c r="I498" s="10">
        <v>9</v>
      </c>
      <c r="J498" s="9">
        <f t="shared" si="73"/>
        <v>4945.95</v>
      </c>
      <c r="K498" s="9">
        <f t="shared" si="74"/>
        <v>296.75700000000001</v>
      </c>
      <c r="L498" s="11">
        <f t="shared" si="68"/>
        <v>5242.71</v>
      </c>
      <c r="M498" s="11">
        <v>549.54999999999995</v>
      </c>
      <c r="N498" s="11">
        <f t="shared" si="69"/>
        <v>4396.3999999999996</v>
      </c>
      <c r="O498" s="12">
        <f t="shared" si="70"/>
        <v>0.88888888888888884</v>
      </c>
      <c r="P498" s="6" t="s">
        <v>21</v>
      </c>
      <c r="Q498" s="6" t="str">
        <f>VLOOKUP(C498,'[1]Customer List Query'!$A$2:$B$48,2,FALSE)</f>
        <v>Chris</v>
      </c>
      <c r="R498" s="13"/>
    </row>
    <row r="499" spans="1:18" x14ac:dyDescent="0.25">
      <c r="A499" s="6">
        <v>10899</v>
      </c>
      <c r="B499" s="7">
        <v>40343</v>
      </c>
      <c r="C499" t="s">
        <v>29</v>
      </c>
      <c r="D499" s="14" t="s">
        <v>107</v>
      </c>
      <c r="E499" s="8" t="s">
        <v>26</v>
      </c>
      <c r="F499" s="6" t="s">
        <v>33</v>
      </c>
      <c r="G499" s="6" t="s">
        <v>20</v>
      </c>
      <c r="H499" s="9">
        <v>24.95</v>
      </c>
      <c r="I499" s="10">
        <v>3</v>
      </c>
      <c r="J499" s="9">
        <f t="shared" si="73"/>
        <v>74.849999999999994</v>
      </c>
      <c r="K499" s="9">
        <f t="shared" si="74"/>
        <v>4.4909999999999997</v>
      </c>
      <c r="L499" s="11">
        <f t="shared" si="68"/>
        <v>79.34</v>
      </c>
      <c r="M499" s="11">
        <v>31.94</v>
      </c>
      <c r="N499" s="11">
        <f t="shared" si="69"/>
        <v>42.91</v>
      </c>
      <c r="O499" s="12">
        <f t="shared" si="70"/>
        <v>0.5732798931195725</v>
      </c>
      <c r="P499" s="6" t="s">
        <v>21</v>
      </c>
      <c r="Q499" s="6" t="str">
        <f>VLOOKUP(C499,'[1]Customer List Query'!$A$2:$B$48,2,FALSE)</f>
        <v>Tammy</v>
      </c>
      <c r="R499" s="13"/>
    </row>
    <row r="500" spans="1:18" x14ac:dyDescent="0.25">
      <c r="A500" s="6">
        <v>10900</v>
      </c>
      <c r="B500" s="7">
        <v>40343</v>
      </c>
      <c r="C500" s="14" t="s">
        <v>63</v>
      </c>
      <c r="D500" s="14" t="s">
        <v>104</v>
      </c>
      <c r="E500" s="6" t="s">
        <v>18</v>
      </c>
      <c r="F500" s="6" t="s">
        <v>37</v>
      </c>
      <c r="G500" s="6" t="s">
        <v>31</v>
      </c>
      <c r="H500" s="9">
        <v>2</v>
      </c>
      <c r="I500" s="10">
        <v>6</v>
      </c>
      <c r="J500" s="9">
        <f t="shared" si="73"/>
        <v>12</v>
      </c>
      <c r="K500" s="9">
        <f t="shared" si="74"/>
        <v>0.72</v>
      </c>
      <c r="L500" s="11">
        <f t="shared" si="68"/>
        <v>12.72</v>
      </c>
      <c r="M500" s="11">
        <v>2.86</v>
      </c>
      <c r="N500" s="11">
        <f t="shared" si="69"/>
        <v>9.14</v>
      </c>
      <c r="O500" s="12">
        <f t="shared" si="70"/>
        <v>0.76166666666666671</v>
      </c>
      <c r="P500" s="6" t="s">
        <v>24</v>
      </c>
      <c r="Q500" s="6" t="str">
        <f>VLOOKUP(C500,'[1]Customer List Query'!$A$2:$B$48,2,FALSE)</f>
        <v>Doug</v>
      </c>
      <c r="R500" s="13"/>
    </row>
    <row r="501" spans="1:18" x14ac:dyDescent="0.25">
      <c r="A501" s="6">
        <v>10901</v>
      </c>
      <c r="B501" s="7">
        <v>40343</v>
      </c>
      <c r="C501" t="s">
        <v>93</v>
      </c>
      <c r="D501" s="14" t="s">
        <v>109</v>
      </c>
      <c r="E501" s="6" t="s">
        <v>18</v>
      </c>
      <c r="F501" s="6" t="s">
        <v>60</v>
      </c>
      <c r="G501" s="6" t="s">
        <v>28</v>
      </c>
      <c r="H501" s="9">
        <v>198.53</v>
      </c>
      <c r="I501" s="10">
        <v>2</v>
      </c>
      <c r="J501" s="9">
        <f t="shared" si="73"/>
        <v>397.06</v>
      </c>
      <c r="K501" s="9">
        <f t="shared" si="74"/>
        <v>23.823599999999999</v>
      </c>
      <c r="L501" s="11">
        <f t="shared" si="68"/>
        <v>420.88</v>
      </c>
      <c r="M501" s="11">
        <v>377.21</v>
      </c>
      <c r="N501" s="11">
        <f t="shared" si="69"/>
        <v>19.850000000000023</v>
      </c>
      <c r="O501" s="12">
        <f t="shared" si="70"/>
        <v>4.9992444466831265E-2</v>
      </c>
      <c r="P501" s="6" t="s">
        <v>21</v>
      </c>
      <c r="Q501" s="6" t="str">
        <f>VLOOKUP(C501,'[1]Customer List Query'!$A$2:$B$48,2,FALSE)</f>
        <v>Chris</v>
      </c>
      <c r="R501" s="13"/>
    </row>
    <row r="502" spans="1:18" x14ac:dyDescent="0.25">
      <c r="A502" s="6">
        <v>10902</v>
      </c>
      <c r="B502" s="7">
        <v>40344</v>
      </c>
      <c r="C502" t="s">
        <v>72</v>
      </c>
      <c r="D502" s="14" t="s">
        <v>107</v>
      </c>
      <c r="E502" s="6" t="s">
        <v>18</v>
      </c>
      <c r="F502" s="8" t="s">
        <v>46</v>
      </c>
      <c r="G502" s="6" t="s">
        <v>31</v>
      </c>
      <c r="H502" s="9">
        <v>19.95</v>
      </c>
      <c r="I502" s="10">
        <v>7</v>
      </c>
      <c r="J502" s="9">
        <f t="shared" si="73"/>
        <v>139.65</v>
      </c>
      <c r="K502" s="9">
        <f t="shared" si="74"/>
        <v>8.3789999999999996</v>
      </c>
      <c r="L502" s="11">
        <f t="shared" si="68"/>
        <v>148.03</v>
      </c>
      <c r="M502" s="11">
        <v>15.16</v>
      </c>
      <c r="N502" s="11">
        <f t="shared" si="69"/>
        <v>124.49000000000001</v>
      </c>
      <c r="O502" s="12">
        <f t="shared" si="70"/>
        <v>0.89144289294665235</v>
      </c>
      <c r="P502" s="6" t="s">
        <v>21</v>
      </c>
      <c r="Q502" s="6" t="str">
        <f>VLOOKUP(C502,'[1]Customer List Query'!$A$2:$B$48,2,FALSE)</f>
        <v>Sabrina</v>
      </c>
      <c r="R502" s="13"/>
    </row>
    <row r="503" spans="1:18" x14ac:dyDescent="0.25">
      <c r="A503" s="6">
        <v>10903</v>
      </c>
      <c r="B503" s="7">
        <v>40344</v>
      </c>
      <c r="C503" t="s">
        <v>72</v>
      </c>
      <c r="D503" s="14" t="s">
        <v>107</v>
      </c>
      <c r="E503" s="6" t="s">
        <v>18</v>
      </c>
      <c r="F503" s="8" t="s">
        <v>19</v>
      </c>
      <c r="G503" s="6" t="s">
        <v>20</v>
      </c>
      <c r="H503" s="9">
        <v>44.2</v>
      </c>
      <c r="I503" s="10">
        <v>4</v>
      </c>
      <c r="J503" s="9">
        <f t="shared" si="73"/>
        <v>176.8</v>
      </c>
      <c r="K503" s="9">
        <f t="shared" si="74"/>
        <v>10.608000000000001</v>
      </c>
      <c r="L503" s="11">
        <f t="shared" si="68"/>
        <v>187.41</v>
      </c>
      <c r="M503" s="11">
        <v>70.72</v>
      </c>
      <c r="N503" s="11">
        <f t="shared" si="69"/>
        <v>106.08000000000001</v>
      </c>
      <c r="O503" s="12">
        <f t="shared" si="70"/>
        <v>0.6</v>
      </c>
      <c r="P503" s="6" t="s">
        <v>21</v>
      </c>
      <c r="Q503" s="6" t="str">
        <f>VLOOKUP(C503,'[1]Customer List Query'!$A$2:$B$48,2,FALSE)</f>
        <v>Sabrina</v>
      </c>
      <c r="R503" s="13"/>
    </row>
    <row r="504" spans="1:18" x14ac:dyDescent="0.25">
      <c r="A504" s="6">
        <v>10904</v>
      </c>
      <c r="B504" s="7">
        <v>40344</v>
      </c>
      <c r="C504" t="s">
        <v>52</v>
      </c>
      <c r="D504" s="14" t="s">
        <v>107</v>
      </c>
      <c r="E504" s="8" t="s">
        <v>26</v>
      </c>
      <c r="F504" s="6" t="s">
        <v>81</v>
      </c>
      <c r="G504" s="6" t="s">
        <v>20</v>
      </c>
      <c r="H504" s="9">
        <v>56</v>
      </c>
      <c r="I504" s="10">
        <v>7</v>
      </c>
      <c r="J504" s="9">
        <f t="shared" si="73"/>
        <v>392</v>
      </c>
      <c r="K504" s="9">
        <f t="shared" si="74"/>
        <v>23.52</v>
      </c>
      <c r="L504" s="11">
        <f t="shared" si="68"/>
        <v>415.52</v>
      </c>
      <c r="M504" s="11">
        <v>114.24</v>
      </c>
      <c r="N504" s="11">
        <f t="shared" si="69"/>
        <v>277.76</v>
      </c>
      <c r="O504" s="12">
        <f t="shared" si="70"/>
        <v>0.70857142857142852</v>
      </c>
      <c r="P504" s="6" t="s">
        <v>21</v>
      </c>
      <c r="Q504" s="6" t="str">
        <f>VLOOKUP(C504,'[1]Customer List Query'!$A$2:$B$48,2,FALSE)</f>
        <v>Tammy</v>
      </c>
      <c r="R504" s="13"/>
    </row>
    <row r="505" spans="1:18" x14ac:dyDescent="0.25">
      <c r="A505" s="6">
        <v>10905</v>
      </c>
      <c r="B505" s="7">
        <v>40344</v>
      </c>
      <c r="C505" s="14" t="s">
        <v>84</v>
      </c>
      <c r="D505" s="14" t="s">
        <v>104</v>
      </c>
      <c r="E505" s="8" t="s">
        <v>65</v>
      </c>
      <c r="F505" s="6" t="s">
        <v>53</v>
      </c>
      <c r="G505" s="8" t="s">
        <v>42</v>
      </c>
      <c r="H505" s="9">
        <v>28.33</v>
      </c>
      <c r="I505" s="10">
        <v>5</v>
      </c>
      <c r="J505" s="9">
        <f t="shared" si="73"/>
        <v>141.65</v>
      </c>
      <c r="K505" s="9">
        <f t="shared" si="74"/>
        <v>8.4990000000000006</v>
      </c>
      <c r="L505" s="11">
        <f t="shared" si="68"/>
        <v>150.15</v>
      </c>
      <c r="M505" s="11">
        <v>39.659999999999997</v>
      </c>
      <c r="N505" s="11">
        <f t="shared" si="69"/>
        <v>101.99000000000001</v>
      </c>
      <c r="O505" s="12">
        <f t="shared" si="70"/>
        <v>0.72001411930815395</v>
      </c>
      <c r="P505" s="6" t="s">
        <v>21</v>
      </c>
      <c r="Q505" s="6" t="str">
        <f>VLOOKUP(C505,'[1]Customer List Query'!$A$2:$B$48,2,FALSE)</f>
        <v>Molly</v>
      </c>
      <c r="R505" s="13"/>
    </row>
    <row r="506" spans="1:18" x14ac:dyDescent="0.25">
      <c r="A506" s="6">
        <v>10906</v>
      </c>
      <c r="B506" s="7">
        <v>40348</v>
      </c>
      <c r="C506" t="s">
        <v>93</v>
      </c>
      <c r="D506" s="14" t="s">
        <v>109</v>
      </c>
      <c r="E506" s="6" t="s">
        <v>18</v>
      </c>
      <c r="F506" s="6" t="s">
        <v>55</v>
      </c>
      <c r="G506" s="6" t="s">
        <v>28</v>
      </c>
      <c r="H506" s="9">
        <v>2400</v>
      </c>
      <c r="I506" s="10">
        <v>8</v>
      </c>
      <c r="J506" s="9">
        <f t="shared" si="73"/>
        <v>19200</v>
      </c>
      <c r="K506" s="9">
        <f t="shared" si="74"/>
        <v>1152</v>
      </c>
      <c r="L506" s="11">
        <f t="shared" si="68"/>
        <v>20352</v>
      </c>
      <c r="M506" s="11">
        <v>8064</v>
      </c>
      <c r="N506" s="11">
        <f t="shared" si="69"/>
        <v>11136</v>
      </c>
      <c r="O506" s="12">
        <f t="shared" si="70"/>
        <v>0.57999999999999996</v>
      </c>
      <c r="P506" s="6" t="s">
        <v>21</v>
      </c>
      <c r="Q506" s="6" t="str">
        <f>VLOOKUP(C506,'[1]Customer List Query'!$A$2:$B$48,2,FALSE)</f>
        <v>Chris</v>
      </c>
      <c r="R506" s="13"/>
    </row>
    <row r="507" spans="1:18" x14ac:dyDescent="0.25">
      <c r="A507" s="6">
        <v>10907</v>
      </c>
      <c r="B507" s="7">
        <v>40348</v>
      </c>
      <c r="C507" t="s">
        <v>54</v>
      </c>
      <c r="D507" s="14" t="s">
        <v>106</v>
      </c>
      <c r="E507" s="8" t="s">
        <v>26</v>
      </c>
      <c r="F507" s="6" t="s">
        <v>88</v>
      </c>
      <c r="G507" s="8" t="s">
        <v>42</v>
      </c>
      <c r="H507" s="9">
        <v>40</v>
      </c>
      <c r="I507" s="10">
        <v>10</v>
      </c>
      <c r="J507" s="9">
        <f t="shared" si="73"/>
        <v>400</v>
      </c>
      <c r="K507" s="9">
        <f t="shared" si="74"/>
        <v>24</v>
      </c>
      <c r="L507" s="11">
        <f t="shared" si="68"/>
        <v>424</v>
      </c>
      <c r="M507" s="11">
        <v>114.29</v>
      </c>
      <c r="N507" s="11">
        <f t="shared" si="69"/>
        <v>285.70999999999998</v>
      </c>
      <c r="O507" s="12">
        <f t="shared" si="70"/>
        <v>0.71427499999999999</v>
      </c>
      <c r="P507" s="6" t="s">
        <v>24</v>
      </c>
      <c r="Q507" s="6" t="str">
        <f>VLOOKUP(C507,'[1]Customer List Query'!$A$2:$B$48,2,FALSE)</f>
        <v>Molly</v>
      </c>
      <c r="R507" s="13"/>
    </row>
    <row r="508" spans="1:18" x14ac:dyDescent="0.25">
      <c r="A508" s="6">
        <v>10908</v>
      </c>
      <c r="B508" s="7">
        <v>40348</v>
      </c>
      <c r="C508" t="s">
        <v>54</v>
      </c>
      <c r="D508" s="14" t="s">
        <v>106</v>
      </c>
      <c r="E508" s="8" t="s">
        <v>26</v>
      </c>
      <c r="F508" s="6" t="s">
        <v>53</v>
      </c>
      <c r="G508" s="8" t="s">
        <v>42</v>
      </c>
      <c r="H508" s="9">
        <v>28.33</v>
      </c>
      <c r="I508" s="10">
        <v>4</v>
      </c>
      <c r="J508" s="9">
        <f t="shared" si="73"/>
        <v>113.32</v>
      </c>
      <c r="K508" s="9">
        <f t="shared" si="74"/>
        <v>6.799199999999999</v>
      </c>
      <c r="L508" s="11">
        <f t="shared" si="68"/>
        <v>120.12</v>
      </c>
      <c r="M508" s="11">
        <v>63.46</v>
      </c>
      <c r="N508" s="11">
        <f t="shared" si="69"/>
        <v>49.859999999999992</v>
      </c>
      <c r="O508" s="12">
        <f t="shared" si="70"/>
        <v>0.43999294034592301</v>
      </c>
      <c r="P508" s="6" t="s">
        <v>21</v>
      </c>
      <c r="Q508" s="6" t="str">
        <f>VLOOKUP(C508,'[1]Customer List Query'!$A$2:$B$48,2,FALSE)</f>
        <v>Molly</v>
      </c>
      <c r="R508" s="13"/>
    </row>
    <row r="509" spans="1:18" x14ac:dyDescent="0.25">
      <c r="A509" s="6">
        <v>10909</v>
      </c>
      <c r="B509" s="7">
        <v>40349</v>
      </c>
      <c r="C509" t="s">
        <v>17</v>
      </c>
      <c r="D509" s="14" t="s">
        <v>104</v>
      </c>
      <c r="E509" s="6" t="s">
        <v>18</v>
      </c>
      <c r="F509" s="8" t="s">
        <v>35</v>
      </c>
      <c r="G509" s="6" t="s">
        <v>31</v>
      </c>
      <c r="H509" s="9">
        <v>1129.95</v>
      </c>
      <c r="I509" s="10">
        <v>3</v>
      </c>
      <c r="J509" s="9">
        <f t="shared" si="73"/>
        <v>3389.85</v>
      </c>
      <c r="K509" s="9">
        <f t="shared" si="74"/>
        <v>203.39099999999999</v>
      </c>
      <c r="L509" s="11">
        <f t="shared" si="68"/>
        <v>3593.24</v>
      </c>
      <c r="M509" s="11">
        <v>3050.87</v>
      </c>
      <c r="N509" s="11">
        <f t="shared" si="69"/>
        <v>338.98</v>
      </c>
      <c r="O509" s="12">
        <f t="shared" si="70"/>
        <v>9.9998525008481207E-2</v>
      </c>
      <c r="P509" s="6" t="s">
        <v>21</v>
      </c>
      <c r="Q509" s="6" t="str">
        <f>VLOOKUP(C509,'[1]Customer List Query'!$A$2:$B$48,2,FALSE)</f>
        <v>Doug</v>
      </c>
      <c r="R509" s="13"/>
    </row>
    <row r="510" spans="1:18" x14ac:dyDescent="0.25">
      <c r="A510" s="6">
        <v>10910</v>
      </c>
      <c r="B510" s="7">
        <v>40349</v>
      </c>
      <c r="C510" s="14" t="s">
        <v>77</v>
      </c>
      <c r="D510" s="14" t="s">
        <v>106</v>
      </c>
      <c r="E510" s="8" t="s">
        <v>26</v>
      </c>
      <c r="F510" s="6" t="s">
        <v>99</v>
      </c>
      <c r="G510" s="6" t="s">
        <v>49</v>
      </c>
      <c r="H510" s="9">
        <v>77.63</v>
      </c>
      <c r="I510" s="10"/>
      <c r="J510" s="9">
        <f>H510</f>
        <v>77.63</v>
      </c>
      <c r="K510" s="9">
        <f t="shared" si="74"/>
        <v>4.6577999999999999</v>
      </c>
      <c r="L510" s="11">
        <f t="shared" si="68"/>
        <v>82.29</v>
      </c>
      <c r="M510" s="11">
        <v>204.94</v>
      </c>
      <c r="N510" s="11">
        <f t="shared" si="69"/>
        <v>-127.31</v>
      </c>
      <c r="O510" s="12">
        <f t="shared" si="70"/>
        <v>-1.6399587788226202</v>
      </c>
      <c r="P510" s="6" t="s">
        <v>21</v>
      </c>
      <c r="Q510" s="6" t="str">
        <f>VLOOKUP(C510,'[1]Customer List Query'!$A$2:$B$48,2,FALSE)</f>
        <v>Bobby</v>
      </c>
      <c r="R510" s="13"/>
    </row>
    <row r="511" spans="1:18" x14ac:dyDescent="0.25">
      <c r="A511" s="6">
        <v>10911</v>
      </c>
      <c r="B511" s="7">
        <v>40349</v>
      </c>
      <c r="C511" t="s">
        <v>50</v>
      </c>
      <c r="D511" s="14" t="s">
        <v>106</v>
      </c>
      <c r="E511" s="6" t="s">
        <v>18</v>
      </c>
      <c r="F511" s="6" t="s">
        <v>58</v>
      </c>
      <c r="G511" s="8" t="s">
        <v>42</v>
      </c>
      <c r="H511" s="9">
        <v>89.95</v>
      </c>
      <c r="I511" s="10">
        <v>10</v>
      </c>
      <c r="J511" s="9">
        <f>ROUND(H511*I511,2)</f>
        <v>899.5</v>
      </c>
      <c r="K511" s="9">
        <f t="shared" si="74"/>
        <v>53.97</v>
      </c>
      <c r="L511" s="11">
        <f t="shared" si="68"/>
        <v>953.47</v>
      </c>
      <c r="M511" s="11">
        <v>148.41999999999999</v>
      </c>
      <c r="N511" s="11">
        <f t="shared" si="69"/>
        <v>751.08</v>
      </c>
      <c r="O511" s="12">
        <f t="shared" si="70"/>
        <v>0.83499722067815463</v>
      </c>
      <c r="P511" s="6" t="s">
        <v>21</v>
      </c>
      <c r="Q511" s="6" t="str">
        <f>VLOOKUP(C511,'[1]Customer List Query'!$A$2:$B$48,2,FALSE)</f>
        <v>Scott</v>
      </c>
      <c r="R511" s="13"/>
    </row>
    <row r="512" spans="1:18" x14ac:dyDescent="0.25">
      <c r="A512" s="6">
        <v>10912</v>
      </c>
      <c r="B512" s="7">
        <v>40349</v>
      </c>
      <c r="C512" s="14" t="s">
        <v>77</v>
      </c>
      <c r="D512" s="14" t="s">
        <v>106</v>
      </c>
      <c r="E512" s="8" t="s">
        <v>26</v>
      </c>
      <c r="F512" s="6" t="s">
        <v>41</v>
      </c>
      <c r="G512" s="8" t="s">
        <v>42</v>
      </c>
      <c r="H512" s="9">
        <v>265</v>
      </c>
      <c r="I512" s="10">
        <v>2</v>
      </c>
      <c r="J512" s="9">
        <f>ROUND(H512*I512,2)</f>
        <v>530</v>
      </c>
      <c r="K512" s="9">
        <f t="shared" si="74"/>
        <v>31.799999999999997</v>
      </c>
      <c r="L512" s="11">
        <f t="shared" si="68"/>
        <v>561.79999999999995</v>
      </c>
      <c r="M512" s="11">
        <v>1150.0999999999999</v>
      </c>
      <c r="N512" s="11">
        <f t="shared" si="69"/>
        <v>-620.09999999999991</v>
      </c>
      <c r="O512" s="12">
        <f t="shared" si="70"/>
        <v>-1.17</v>
      </c>
      <c r="P512" s="6" t="s">
        <v>43</v>
      </c>
      <c r="Q512" s="6" t="str">
        <f>VLOOKUP(C512,'[1]Customer List Query'!$A$2:$B$48,2,FALSE)</f>
        <v>Bobby</v>
      </c>
      <c r="R512" s="13"/>
    </row>
    <row r="513" spans="1:18" x14ac:dyDescent="0.25">
      <c r="A513" s="6">
        <v>10913</v>
      </c>
      <c r="B513" s="7">
        <v>40349</v>
      </c>
      <c r="C513" t="s">
        <v>22</v>
      </c>
      <c r="D513" s="14" t="s">
        <v>105</v>
      </c>
      <c r="E513" s="6" t="s">
        <v>18</v>
      </c>
      <c r="F513" s="6" t="s">
        <v>76</v>
      </c>
      <c r="G513" s="6" t="s">
        <v>49</v>
      </c>
      <c r="H513" s="9">
        <v>50</v>
      </c>
      <c r="I513" s="10"/>
      <c r="J513" s="9">
        <f>H513</f>
        <v>50</v>
      </c>
      <c r="K513" s="9">
        <v>0</v>
      </c>
      <c r="L513" s="11">
        <f t="shared" si="68"/>
        <v>50</v>
      </c>
      <c r="M513" s="11">
        <v>160</v>
      </c>
      <c r="N513" s="11">
        <f t="shared" si="69"/>
        <v>-110</v>
      </c>
      <c r="O513" s="12">
        <f t="shared" si="70"/>
        <v>-2.2000000000000002</v>
      </c>
      <c r="P513" s="6" t="s">
        <v>21</v>
      </c>
      <c r="Q513" s="6" t="str">
        <f>VLOOKUP(C513,'[1]Customer List Query'!$A$2:$B$48,2,FALSE)</f>
        <v>Chris</v>
      </c>
      <c r="R513" s="13"/>
    </row>
    <row r="514" spans="1:18" x14ac:dyDescent="0.25">
      <c r="A514" s="6">
        <v>10914</v>
      </c>
      <c r="B514" s="7">
        <v>40349</v>
      </c>
      <c r="C514" t="s">
        <v>54</v>
      </c>
      <c r="D514" s="14" t="s">
        <v>106</v>
      </c>
      <c r="E514" s="8" t="s">
        <v>26</v>
      </c>
      <c r="F514" s="6" t="s">
        <v>101</v>
      </c>
      <c r="G514" s="6" t="s">
        <v>28</v>
      </c>
      <c r="H514" s="9">
        <v>189.99</v>
      </c>
      <c r="I514" s="10">
        <v>6</v>
      </c>
      <c r="J514" s="9">
        <f>ROUND(H514*I514,2)</f>
        <v>1139.94</v>
      </c>
      <c r="K514" s="9">
        <f t="shared" ref="K514:K520" si="75">J514*0.06</f>
        <v>68.3964</v>
      </c>
      <c r="L514" s="11">
        <f t="shared" ref="L514:L577" si="76">ROUND(J514+K514,2)</f>
        <v>1208.3399999999999</v>
      </c>
      <c r="M514" s="11">
        <v>83.6</v>
      </c>
      <c r="N514" s="11">
        <f t="shared" ref="N514:N577" si="77">J514-M514</f>
        <v>1056.3400000000001</v>
      </c>
      <c r="O514" s="12">
        <f t="shared" ref="O514:O577" si="78">N514/J514</f>
        <v>0.92666280681439384</v>
      </c>
      <c r="P514" s="6" t="s">
        <v>21</v>
      </c>
      <c r="Q514" s="6" t="str">
        <f>VLOOKUP(C514,'[1]Customer List Query'!$A$2:$B$48,2,FALSE)</f>
        <v>Molly</v>
      </c>
      <c r="R514" s="13"/>
    </row>
    <row r="515" spans="1:18" x14ac:dyDescent="0.25">
      <c r="A515" s="6">
        <v>10915</v>
      </c>
      <c r="B515" s="7">
        <v>40350</v>
      </c>
      <c r="C515" s="14" t="s">
        <v>73</v>
      </c>
      <c r="D515" s="14" t="s">
        <v>104</v>
      </c>
      <c r="E515" s="6" t="s">
        <v>18</v>
      </c>
      <c r="F515" s="6" t="s">
        <v>27</v>
      </c>
      <c r="G515" s="6" t="s">
        <v>28</v>
      </c>
      <c r="H515" s="9">
        <v>23.95</v>
      </c>
      <c r="I515" s="10">
        <v>10</v>
      </c>
      <c r="J515" s="9">
        <f>ROUND(H515*I515,2)</f>
        <v>239.5</v>
      </c>
      <c r="K515" s="9">
        <f t="shared" si="75"/>
        <v>14.37</v>
      </c>
      <c r="L515" s="11">
        <f t="shared" si="76"/>
        <v>253.87</v>
      </c>
      <c r="M515" s="11">
        <v>107.78</v>
      </c>
      <c r="N515" s="11">
        <f t="shared" si="77"/>
        <v>131.72</v>
      </c>
      <c r="O515" s="12">
        <f t="shared" si="78"/>
        <v>0.54997912317327768</v>
      </c>
      <c r="P515" s="6" t="s">
        <v>21</v>
      </c>
      <c r="Q515" s="6" t="str">
        <f>VLOOKUP(C515,'[1]Customer List Query'!$A$2:$B$48,2,FALSE)</f>
        <v>Kelly</v>
      </c>
      <c r="R515" s="13"/>
    </row>
    <row r="516" spans="1:18" x14ac:dyDescent="0.25">
      <c r="A516" s="6">
        <v>10916</v>
      </c>
      <c r="B516" s="7">
        <v>40350</v>
      </c>
      <c r="C516" t="s">
        <v>91</v>
      </c>
      <c r="D516" s="14" t="s">
        <v>106</v>
      </c>
      <c r="E516" s="6" t="s">
        <v>18</v>
      </c>
      <c r="F516" s="6" t="s">
        <v>99</v>
      </c>
      <c r="G516" s="6" t="s">
        <v>49</v>
      </c>
      <c r="H516" s="9">
        <v>33.9</v>
      </c>
      <c r="I516" s="10"/>
      <c r="J516" s="9">
        <f>H516</f>
        <v>33.9</v>
      </c>
      <c r="K516" s="9">
        <f t="shared" si="75"/>
        <v>2.0339999999999998</v>
      </c>
      <c r="L516" s="11">
        <f t="shared" si="76"/>
        <v>35.93</v>
      </c>
      <c r="M516" s="11">
        <v>122.04</v>
      </c>
      <c r="N516" s="11">
        <f t="shared" si="77"/>
        <v>-88.140000000000015</v>
      </c>
      <c r="O516" s="12">
        <f t="shared" si="78"/>
        <v>-2.6000000000000005</v>
      </c>
      <c r="P516" s="6" t="s">
        <v>21</v>
      </c>
      <c r="Q516" s="6" t="str">
        <f>VLOOKUP(C516,'[1]Customer List Query'!$A$2:$B$48,2,FALSE)</f>
        <v>Doug</v>
      </c>
      <c r="R516" s="13"/>
    </row>
    <row r="517" spans="1:18" x14ac:dyDescent="0.25">
      <c r="A517" s="6">
        <v>10917</v>
      </c>
      <c r="B517" s="7">
        <v>40350</v>
      </c>
      <c r="C517" t="s">
        <v>22</v>
      </c>
      <c r="D517" s="14" t="s">
        <v>105</v>
      </c>
      <c r="E517" s="6" t="s">
        <v>18</v>
      </c>
      <c r="F517" s="6" t="s">
        <v>101</v>
      </c>
      <c r="G517" s="6" t="s">
        <v>28</v>
      </c>
      <c r="H517" s="9">
        <v>299.99</v>
      </c>
      <c r="I517" s="10">
        <v>5</v>
      </c>
      <c r="J517" s="9">
        <f>ROUND(H517*I517,2)</f>
        <v>1499.95</v>
      </c>
      <c r="K517" s="9">
        <f t="shared" si="75"/>
        <v>89.997</v>
      </c>
      <c r="L517" s="11">
        <f t="shared" si="76"/>
        <v>1589.95</v>
      </c>
      <c r="M517" s="11">
        <v>1808.94</v>
      </c>
      <c r="N517" s="11">
        <f t="shared" si="77"/>
        <v>-308.99</v>
      </c>
      <c r="O517" s="12">
        <f t="shared" si="78"/>
        <v>-0.20600020000666688</v>
      </c>
      <c r="P517" s="6" t="s">
        <v>43</v>
      </c>
      <c r="Q517" s="6" t="str">
        <f>VLOOKUP(C517,'[1]Customer List Query'!$A$2:$B$48,2,FALSE)</f>
        <v>Chris</v>
      </c>
      <c r="R517" s="13"/>
    </row>
    <row r="518" spans="1:18" x14ac:dyDescent="0.25">
      <c r="A518" s="6">
        <v>10918</v>
      </c>
      <c r="B518" s="7">
        <v>40350</v>
      </c>
      <c r="C518" t="s">
        <v>71</v>
      </c>
      <c r="D518" s="14" t="s">
        <v>104</v>
      </c>
      <c r="E518" s="6" t="s">
        <v>18</v>
      </c>
      <c r="F518" s="6" t="s">
        <v>66</v>
      </c>
      <c r="G518" s="8" t="s">
        <v>42</v>
      </c>
      <c r="H518" s="9">
        <v>69.95</v>
      </c>
      <c r="I518" s="10">
        <v>10</v>
      </c>
      <c r="J518" s="9">
        <f>ROUND(H518*I518,2)</f>
        <v>699.5</v>
      </c>
      <c r="K518" s="9">
        <f t="shared" si="75"/>
        <v>41.97</v>
      </c>
      <c r="L518" s="11">
        <f t="shared" si="76"/>
        <v>741.47</v>
      </c>
      <c r="M518" s="11">
        <v>195.86</v>
      </c>
      <c r="N518" s="11">
        <f t="shared" si="77"/>
        <v>503.64</v>
      </c>
      <c r="O518" s="12">
        <f t="shared" si="78"/>
        <v>0.72</v>
      </c>
      <c r="P518" s="6" t="s">
        <v>21</v>
      </c>
      <c r="Q518" s="6" t="str">
        <f>VLOOKUP(C518,'[1]Customer List Query'!$A$2:$B$48,2,FALSE)</f>
        <v>Molly</v>
      </c>
      <c r="R518" s="13"/>
    </row>
    <row r="519" spans="1:18" x14ac:dyDescent="0.25">
      <c r="A519" s="6">
        <v>10919</v>
      </c>
      <c r="B519" s="7">
        <v>40350</v>
      </c>
      <c r="C519" t="s">
        <v>85</v>
      </c>
      <c r="D519" s="14" t="s">
        <v>108</v>
      </c>
      <c r="E519" s="8" t="s">
        <v>26</v>
      </c>
      <c r="F519" s="6" t="s">
        <v>33</v>
      </c>
      <c r="G519" s="6" t="s">
        <v>20</v>
      </c>
      <c r="H519" s="9">
        <v>24.95</v>
      </c>
      <c r="I519" s="10">
        <v>1</v>
      </c>
      <c r="J519" s="9">
        <f>ROUND(H519*I519,2)</f>
        <v>24.95</v>
      </c>
      <c r="K519" s="9">
        <f t="shared" si="75"/>
        <v>1.4969999999999999</v>
      </c>
      <c r="L519" s="11">
        <f t="shared" si="76"/>
        <v>26.45</v>
      </c>
      <c r="M519" s="11">
        <v>7.98</v>
      </c>
      <c r="N519" s="11">
        <f t="shared" si="77"/>
        <v>16.97</v>
      </c>
      <c r="O519" s="12">
        <f t="shared" si="78"/>
        <v>0.68016032064128251</v>
      </c>
      <c r="P519" s="6" t="s">
        <v>21</v>
      </c>
      <c r="Q519" s="6" t="str">
        <f>VLOOKUP(C519,'[1]Customer List Query'!$A$2:$B$48,2,FALSE)</f>
        <v>Sabrina</v>
      </c>
      <c r="R519" s="13"/>
    </row>
    <row r="520" spans="1:18" x14ac:dyDescent="0.25">
      <c r="A520" s="6">
        <v>10920</v>
      </c>
      <c r="B520" s="7">
        <v>40350</v>
      </c>
      <c r="C520" s="14" t="s">
        <v>64</v>
      </c>
      <c r="D520" s="14" t="s">
        <v>104</v>
      </c>
      <c r="E520" s="8" t="s">
        <v>65</v>
      </c>
      <c r="F520" s="6" t="s">
        <v>27</v>
      </c>
      <c r="G520" s="6" t="s">
        <v>28</v>
      </c>
      <c r="H520" s="9">
        <v>23.95</v>
      </c>
      <c r="I520" s="10">
        <v>5</v>
      </c>
      <c r="J520" s="9">
        <f>ROUND(H520*I520,2)</f>
        <v>119.75</v>
      </c>
      <c r="K520" s="9">
        <f t="shared" si="75"/>
        <v>7.1849999999999996</v>
      </c>
      <c r="L520" s="11">
        <f t="shared" si="76"/>
        <v>126.94</v>
      </c>
      <c r="M520" s="11">
        <v>36.4</v>
      </c>
      <c r="N520" s="11">
        <f t="shared" si="77"/>
        <v>83.35</v>
      </c>
      <c r="O520" s="12">
        <f t="shared" si="78"/>
        <v>0.69603340292275573</v>
      </c>
      <c r="P520" s="6" t="s">
        <v>21</v>
      </c>
      <c r="Q520" s="6" t="str">
        <f>VLOOKUP(C520,'[1]Customer List Query'!$A$2:$B$48,2,FALSE)</f>
        <v>Chris</v>
      </c>
      <c r="R520" s="13"/>
    </row>
    <row r="521" spans="1:18" x14ac:dyDescent="0.25">
      <c r="A521" s="6">
        <v>10921</v>
      </c>
      <c r="B521" s="7">
        <v>40350</v>
      </c>
      <c r="C521" t="s">
        <v>82</v>
      </c>
      <c r="D521" s="14" t="s">
        <v>109</v>
      </c>
      <c r="E521" s="6" t="s">
        <v>18</v>
      </c>
      <c r="F521" s="6" t="s">
        <v>76</v>
      </c>
      <c r="G521" s="6" t="s">
        <v>49</v>
      </c>
      <c r="H521" s="9">
        <v>50</v>
      </c>
      <c r="I521" s="10"/>
      <c r="J521" s="9">
        <f>H521</f>
        <v>50</v>
      </c>
      <c r="K521" s="9">
        <v>0</v>
      </c>
      <c r="L521" s="11">
        <f t="shared" si="76"/>
        <v>50</v>
      </c>
      <c r="M521" s="11">
        <v>175.5</v>
      </c>
      <c r="N521" s="11">
        <f t="shared" si="77"/>
        <v>-125.5</v>
      </c>
      <c r="O521" s="12">
        <f t="shared" si="78"/>
        <v>-2.5099999999999998</v>
      </c>
      <c r="P521" s="6" t="s">
        <v>21</v>
      </c>
      <c r="Q521" s="6" t="str">
        <f>VLOOKUP(C521,'[1]Customer List Query'!$A$2:$B$48,2,FALSE)</f>
        <v>Scott</v>
      </c>
      <c r="R521" s="13"/>
    </row>
    <row r="522" spans="1:18" x14ac:dyDescent="0.25">
      <c r="A522" s="6">
        <v>10922</v>
      </c>
      <c r="B522" s="7">
        <v>40350</v>
      </c>
      <c r="C522" s="14" t="s">
        <v>84</v>
      </c>
      <c r="D522" s="14" t="s">
        <v>104</v>
      </c>
      <c r="E522" s="8" t="s">
        <v>65</v>
      </c>
      <c r="F522" s="8" t="s">
        <v>78</v>
      </c>
      <c r="G522" s="6" t="s">
        <v>20</v>
      </c>
      <c r="H522" s="9">
        <v>19.95</v>
      </c>
      <c r="I522" s="10">
        <v>9</v>
      </c>
      <c r="J522" s="9">
        <f t="shared" ref="J522:J532" si="79">ROUND(H522*I522,2)</f>
        <v>179.55</v>
      </c>
      <c r="K522" s="9">
        <f t="shared" ref="K522:K532" si="80">J522*0.06</f>
        <v>10.773</v>
      </c>
      <c r="L522" s="11">
        <f t="shared" si="76"/>
        <v>190.32</v>
      </c>
      <c r="M522" s="11">
        <v>29.53</v>
      </c>
      <c r="N522" s="11">
        <f t="shared" si="77"/>
        <v>150.02000000000001</v>
      </c>
      <c r="O522" s="12">
        <f t="shared" si="78"/>
        <v>0.83553327763854079</v>
      </c>
      <c r="P522" s="6" t="s">
        <v>21</v>
      </c>
      <c r="Q522" s="6" t="str">
        <f>VLOOKUP(C522,'[1]Customer List Query'!$A$2:$B$48,2,FALSE)</f>
        <v>Molly</v>
      </c>
      <c r="R522" s="13"/>
    </row>
    <row r="523" spans="1:18" x14ac:dyDescent="0.25">
      <c r="A523" s="6">
        <v>10923</v>
      </c>
      <c r="B523" s="7">
        <v>40351</v>
      </c>
      <c r="C523" t="s">
        <v>22</v>
      </c>
      <c r="D523" s="14" t="s">
        <v>105</v>
      </c>
      <c r="E523" s="6" t="s">
        <v>18</v>
      </c>
      <c r="F523" s="6" t="s">
        <v>98</v>
      </c>
      <c r="G523" s="6" t="s">
        <v>20</v>
      </c>
      <c r="H523" s="9">
        <v>6.75</v>
      </c>
      <c r="I523" s="10">
        <v>1</v>
      </c>
      <c r="J523" s="9">
        <f t="shared" si="79"/>
        <v>6.75</v>
      </c>
      <c r="K523" s="9">
        <f t="shared" si="80"/>
        <v>0.40499999999999997</v>
      </c>
      <c r="L523" s="11">
        <f t="shared" si="76"/>
        <v>7.16</v>
      </c>
      <c r="M523" s="11">
        <v>11.48</v>
      </c>
      <c r="N523" s="11">
        <f t="shared" si="77"/>
        <v>-4.7300000000000004</v>
      </c>
      <c r="O523" s="12">
        <f t="shared" si="78"/>
        <v>-0.70074074074074078</v>
      </c>
      <c r="P523" s="6" t="s">
        <v>21</v>
      </c>
      <c r="Q523" s="6" t="str">
        <f>VLOOKUP(C523,'[1]Customer List Query'!$A$2:$B$48,2,FALSE)</f>
        <v>Chris</v>
      </c>
      <c r="R523" s="13"/>
    </row>
    <row r="524" spans="1:18" x14ac:dyDescent="0.25">
      <c r="A524" s="6">
        <v>10924</v>
      </c>
      <c r="B524" s="7">
        <v>40351</v>
      </c>
      <c r="C524" t="s">
        <v>45</v>
      </c>
      <c r="D524" s="14" t="s">
        <v>108</v>
      </c>
      <c r="E524" s="8" t="s">
        <v>26</v>
      </c>
      <c r="F524" s="6" t="s">
        <v>27</v>
      </c>
      <c r="G524" s="6" t="s">
        <v>28</v>
      </c>
      <c r="H524" s="9">
        <v>23.95</v>
      </c>
      <c r="I524" s="10">
        <v>2</v>
      </c>
      <c r="J524" s="9">
        <f t="shared" si="79"/>
        <v>47.9</v>
      </c>
      <c r="K524" s="9">
        <f t="shared" si="80"/>
        <v>2.8739999999999997</v>
      </c>
      <c r="L524" s="11">
        <f t="shared" si="76"/>
        <v>50.77</v>
      </c>
      <c r="M524" s="11">
        <v>79.040000000000006</v>
      </c>
      <c r="N524" s="11">
        <f t="shared" si="77"/>
        <v>-31.140000000000008</v>
      </c>
      <c r="O524" s="12">
        <f t="shared" si="78"/>
        <v>-0.65010438413361182</v>
      </c>
      <c r="P524" s="6" t="s">
        <v>21</v>
      </c>
      <c r="Q524" s="6" t="str">
        <f>VLOOKUP(C524,'[1]Customer List Query'!$A$2:$B$48,2,FALSE)</f>
        <v>Doug</v>
      </c>
      <c r="R524" s="13"/>
    </row>
    <row r="525" spans="1:18" x14ac:dyDescent="0.25">
      <c r="A525" s="6">
        <v>10925</v>
      </c>
      <c r="B525" s="7">
        <v>40351</v>
      </c>
      <c r="C525" s="6" t="s">
        <v>95</v>
      </c>
      <c r="D525" s="14" t="s">
        <v>104</v>
      </c>
      <c r="E525" s="8" t="s">
        <v>65</v>
      </c>
      <c r="F525" s="6" t="s">
        <v>101</v>
      </c>
      <c r="G525" s="6" t="s">
        <v>28</v>
      </c>
      <c r="H525" s="9">
        <v>299.99</v>
      </c>
      <c r="I525" s="10">
        <v>5</v>
      </c>
      <c r="J525" s="9">
        <f t="shared" si="79"/>
        <v>1499.95</v>
      </c>
      <c r="K525" s="9">
        <f t="shared" si="80"/>
        <v>89.997</v>
      </c>
      <c r="L525" s="11">
        <f t="shared" si="76"/>
        <v>1589.95</v>
      </c>
      <c r="M525" s="11">
        <v>203.99</v>
      </c>
      <c r="N525" s="11">
        <f t="shared" si="77"/>
        <v>1295.96</v>
      </c>
      <c r="O525" s="12">
        <f t="shared" si="78"/>
        <v>0.86400213340444676</v>
      </c>
      <c r="P525" s="6" t="s">
        <v>43</v>
      </c>
      <c r="Q525" s="6" t="str">
        <f>VLOOKUP(C525,'[1]Customer List Query'!$A$2:$B$48,2,FALSE)</f>
        <v>Tammy</v>
      </c>
      <c r="R525" s="13"/>
    </row>
    <row r="526" spans="1:18" x14ac:dyDescent="0.25">
      <c r="A526" s="6">
        <v>10926</v>
      </c>
      <c r="B526" s="7">
        <v>40351</v>
      </c>
      <c r="C526" t="s">
        <v>93</v>
      </c>
      <c r="D526" s="14" t="s">
        <v>109</v>
      </c>
      <c r="E526" s="6" t="s">
        <v>18</v>
      </c>
      <c r="F526" s="6" t="s">
        <v>30</v>
      </c>
      <c r="G526" s="6" t="s">
        <v>31</v>
      </c>
      <c r="H526" s="9">
        <v>89.95</v>
      </c>
      <c r="I526" s="10">
        <v>3</v>
      </c>
      <c r="J526" s="9">
        <f t="shared" si="79"/>
        <v>269.85000000000002</v>
      </c>
      <c r="K526" s="9">
        <f t="shared" si="80"/>
        <v>16.191000000000003</v>
      </c>
      <c r="L526" s="11">
        <f t="shared" si="76"/>
        <v>286.04000000000002</v>
      </c>
      <c r="M526" s="11">
        <v>259.06</v>
      </c>
      <c r="N526" s="11">
        <f t="shared" si="77"/>
        <v>10.79000000000002</v>
      </c>
      <c r="O526" s="12">
        <f t="shared" si="78"/>
        <v>3.9985176950157568E-2</v>
      </c>
      <c r="P526" s="6" t="s">
        <v>21</v>
      </c>
      <c r="Q526" s="6" t="str">
        <f>VLOOKUP(C526,'[1]Customer List Query'!$A$2:$B$48,2,FALSE)</f>
        <v>Chris</v>
      </c>
      <c r="R526" s="13"/>
    </row>
    <row r="527" spans="1:18" x14ac:dyDescent="0.25">
      <c r="A527" s="6">
        <v>10927</v>
      </c>
      <c r="B527" s="7">
        <v>40355</v>
      </c>
      <c r="C527" t="s">
        <v>50</v>
      </c>
      <c r="D527" s="14" t="s">
        <v>106</v>
      </c>
      <c r="E527" s="6" t="s">
        <v>18</v>
      </c>
      <c r="F527" s="6" t="s">
        <v>70</v>
      </c>
      <c r="G527" s="6" t="s">
        <v>31</v>
      </c>
      <c r="H527" s="9">
        <v>3.99</v>
      </c>
      <c r="I527" s="10">
        <v>3</v>
      </c>
      <c r="J527" s="9">
        <f t="shared" si="79"/>
        <v>11.97</v>
      </c>
      <c r="K527" s="9">
        <f t="shared" si="80"/>
        <v>0.71820000000000006</v>
      </c>
      <c r="L527" s="11">
        <f t="shared" si="76"/>
        <v>12.69</v>
      </c>
      <c r="M527" s="11">
        <v>20.95</v>
      </c>
      <c r="N527" s="11">
        <f t="shared" si="77"/>
        <v>-8.9799999999999986</v>
      </c>
      <c r="O527" s="12">
        <f t="shared" si="78"/>
        <v>-0.75020885547201321</v>
      </c>
      <c r="P527" s="6" t="s">
        <v>43</v>
      </c>
      <c r="Q527" s="6" t="str">
        <f>VLOOKUP(C527,'[1]Customer List Query'!$A$2:$B$48,2,FALSE)</f>
        <v>Scott</v>
      </c>
      <c r="R527" s="13"/>
    </row>
    <row r="528" spans="1:18" x14ac:dyDescent="0.25">
      <c r="A528" s="6">
        <v>10928</v>
      </c>
      <c r="B528" s="7">
        <v>40355</v>
      </c>
      <c r="C528" t="s">
        <v>38</v>
      </c>
      <c r="D528" s="14" t="s">
        <v>108</v>
      </c>
      <c r="E528" s="6" t="s">
        <v>18</v>
      </c>
      <c r="F528" s="6" t="s">
        <v>66</v>
      </c>
      <c r="G528" s="8" t="s">
        <v>42</v>
      </c>
      <c r="H528" s="9">
        <v>35</v>
      </c>
      <c r="I528" s="10">
        <v>5</v>
      </c>
      <c r="J528" s="9">
        <f t="shared" si="79"/>
        <v>175</v>
      </c>
      <c r="K528" s="9">
        <f t="shared" si="80"/>
        <v>10.5</v>
      </c>
      <c r="L528" s="11">
        <f t="shared" si="76"/>
        <v>185.5</v>
      </c>
      <c r="M528" s="11">
        <v>311.11</v>
      </c>
      <c r="N528" s="11">
        <f t="shared" si="77"/>
        <v>-136.11000000000001</v>
      </c>
      <c r="O528" s="12">
        <f t="shared" si="78"/>
        <v>-0.77777142857142867</v>
      </c>
      <c r="P528" s="6" t="s">
        <v>24</v>
      </c>
      <c r="Q528" s="6" t="str">
        <f>VLOOKUP(C528,'[1]Customer List Query'!$A$2:$B$48,2,FALSE)</f>
        <v>Steve</v>
      </c>
      <c r="R528" s="13"/>
    </row>
    <row r="529" spans="1:18" x14ac:dyDescent="0.25">
      <c r="A529" s="6">
        <v>10929</v>
      </c>
      <c r="B529" s="7">
        <v>40355</v>
      </c>
      <c r="C529" s="6" t="s">
        <v>95</v>
      </c>
      <c r="D529" s="14" t="s">
        <v>104</v>
      </c>
      <c r="E529" s="8" t="s">
        <v>65</v>
      </c>
      <c r="F529" s="8" t="s">
        <v>78</v>
      </c>
      <c r="G529" s="6" t="s">
        <v>20</v>
      </c>
      <c r="H529" s="9">
        <v>47.95</v>
      </c>
      <c r="I529" s="10">
        <v>2</v>
      </c>
      <c r="J529" s="9">
        <f t="shared" si="79"/>
        <v>95.9</v>
      </c>
      <c r="K529" s="9">
        <f t="shared" si="80"/>
        <v>5.7540000000000004</v>
      </c>
      <c r="L529" s="11">
        <f t="shared" si="76"/>
        <v>101.65</v>
      </c>
      <c r="M529" s="11">
        <v>206.19</v>
      </c>
      <c r="N529" s="11">
        <f t="shared" si="77"/>
        <v>-110.28999999999999</v>
      </c>
      <c r="O529" s="12">
        <f t="shared" si="78"/>
        <v>-1.1500521376433783</v>
      </c>
      <c r="P529" s="6" t="s">
        <v>21</v>
      </c>
      <c r="Q529" s="6" t="str">
        <f>VLOOKUP(C529,'[1]Customer List Query'!$A$2:$B$48,2,FALSE)</f>
        <v>Tammy</v>
      </c>
      <c r="R529" s="13"/>
    </row>
    <row r="530" spans="1:18" x14ac:dyDescent="0.25">
      <c r="A530" s="6">
        <v>10930</v>
      </c>
      <c r="B530" s="7">
        <v>40356</v>
      </c>
      <c r="C530" s="14" t="s">
        <v>25</v>
      </c>
      <c r="D530" s="14" t="s">
        <v>106</v>
      </c>
      <c r="E530" s="8" t="s">
        <v>26</v>
      </c>
      <c r="F530" s="8" t="s">
        <v>46</v>
      </c>
      <c r="G530" s="6" t="s">
        <v>31</v>
      </c>
      <c r="H530" s="9">
        <v>11.95</v>
      </c>
      <c r="I530" s="10">
        <v>5</v>
      </c>
      <c r="J530" s="9">
        <f t="shared" si="79"/>
        <v>59.75</v>
      </c>
      <c r="K530" s="9">
        <f t="shared" si="80"/>
        <v>3.585</v>
      </c>
      <c r="L530" s="11">
        <f t="shared" si="76"/>
        <v>63.34</v>
      </c>
      <c r="M530" s="11">
        <v>3.82</v>
      </c>
      <c r="N530" s="11">
        <f t="shared" si="77"/>
        <v>55.93</v>
      </c>
      <c r="O530" s="12">
        <f t="shared" si="78"/>
        <v>0.93606694560669457</v>
      </c>
      <c r="P530" s="6" t="s">
        <v>21</v>
      </c>
      <c r="Q530" s="6" t="str">
        <f>VLOOKUP(C530,'[1]Customer List Query'!$A$2:$B$48,2,FALSE)</f>
        <v>Scott</v>
      </c>
      <c r="R530" s="13"/>
    </row>
    <row r="531" spans="1:18" x14ac:dyDescent="0.25">
      <c r="A531" s="6">
        <v>10931</v>
      </c>
      <c r="B531" s="7">
        <v>40356</v>
      </c>
      <c r="C531" t="s">
        <v>62</v>
      </c>
      <c r="D531" s="14" t="s">
        <v>109</v>
      </c>
      <c r="E531" s="6" t="s">
        <v>18</v>
      </c>
      <c r="F531" s="6" t="s">
        <v>58</v>
      </c>
      <c r="G531" s="8" t="s">
        <v>42</v>
      </c>
      <c r="H531" s="9">
        <v>89.95</v>
      </c>
      <c r="I531" s="10">
        <v>3</v>
      </c>
      <c r="J531" s="9">
        <f t="shared" si="79"/>
        <v>269.85000000000002</v>
      </c>
      <c r="K531" s="9">
        <f t="shared" si="80"/>
        <v>16.191000000000003</v>
      </c>
      <c r="L531" s="11">
        <f t="shared" si="76"/>
        <v>286.04000000000002</v>
      </c>
      <c r="M531" s="11">
        <v>140.32</v>
      </c>
      <c r="N531" s="11">
        <f t="shared" si="77"/>
        <v>129.53000000000003</v>
      </c>
      <c r="O531" s="12">
        <f t="shared" si="78"/>
        <v>0.48000741152492132</v>
      </c>
      <c r="P531" s="6" t="s">
        <v>21</v>
      </c>
      <c r="Q531" s="6" t="str">
        <f>VLOOKUP(C531,'[1]Customer List Query'!$A$2:$B$48,2,FALSE)</f>
        <v>Bobby</v>
      </c>
      <c r="R531" s="13"/>
    </row>
    <row r="532" spans="1:18" x14ac:dyDescent="0.25">
      <c r="A532" s="6">
        <v>10932</v>
      </c>
      <c r="B532" s="7">
        <v>40356</v>
      </c>
      <c r="C532" t="s">
        <v>69</v>
      </c>
      <c r="D532" s="14" t="s">
        <v>104</v>
      </c>
      <c r="E532" s="6" t="s">
        <v>18</v>
      </c>
      <c r="F532" s="6" t="s">
        <v>81</v>
      </c>
      <c r="G532" s="6" t="s">
        <v>20</v>
      </c>
      <c r="H532" s="9">
        <v>102</v>
      </c>
      <c r="I532" s="10">
        <v>9</v>
      </c>
      <c r="J532" s="9">
        <f t="shared" si="79"/>
        <v>918</v>
      </c>
      <c r="K532" s="9">
        <f t="shared" si="80"/>
        <v>55.08</v>
      </c>
      <c r="L532" s="11">
        <f t="shared" si="76"/>
        <v>973.08</v>
      </c>
      <c r="M532" s="11">
        <v>153</v>
      </c>
      <c r="N532" s="11">
        <f t="shared" si="77"/>
        <v>765</v>
      </c>
      <c r="O532" s="12">
        <f t="shared" si="78"/>
        <v>0.83333333333333337</v>
      </c>
      <c r="P532" s="6" t="s">
        <v>21</v>
      </c>
      <c r="Q532" s="6" t="str">
        <f>VLOOKUP(C532,'[1]Customer List Query'!$A$2:$B$48,2,FALSE)</f>
        <v>Tammy</v>
      </c>
      <c r="R532" s="13"/>
    </row>
    <row r="533" spans="1:18" x14ac:dyDescent="0.25">
      <c r="A533" s="6">
        <v>10933</v>
      </c>
      <c r="B533" s="7">
        <v>40356</v>
      </c>
      <c r="C533" t="s">
        <v>90</v>
      </c>
      <c r="D533" s="14" t="s">
        <v>104</v>
      </c>
      <c r="E533" s="6" t="s">
        <v>18</v>
      </c>
      <c r="F533" s="6" t="s">
        <v>92</v>
      </c>
      <c r="G533" s="6" t="s">
        <v>49</v>
      </c>
      <c r="H533" s="9">
        <v>75</v>
      </c>
      <c r="I533" s="10"/>
      <c r="J533" s="9">
        <f>H533</f>
        <v>75</v>
      </c>
      <c r="K533" s="9">
        <v>0</v>
      </c>
      <c r="L533" s="11">
        <f t="shared" si="76"/>
        <v>75</v>
      </c>
      <c r="M533" s="11">
        <v>135</v>
      </c>
      <c r="N533" s="11">
        <f t="shared" si="77"/>
        <v>-60</v>
      </c>
      <c r="O533" s="12">
        <f t="shared" si="78"/>
        <v>-0.8</v>
      </c>
      <c r="P533" s="6" t="s">
        <v>21</v>
      </c>
      <c r="Q533" s="6" t="str">
        <f>VLOOKUP(C533,'[1]Customer List Query'!$A$2:$B$48,2,FALSE)</f>
        <v>Bobby</v>
      </c>
      <c r="R533" s="13"/>
    </row>
    <row r="534" spans="1:18" x14ac:dyDescent="0.25">
      <c r="A534" s="6">
        <v>10934</v>
      </c>
      <c r="B534" s="7">
        <v>40356</v>
      </c>
      <c r="C534" s="14" t="s">
        <v>75</v>
      </c>
      <c r="D534" s="14" t="s">
        <v>106</v>
      </c>
      <c r="E534" s="6" t="s">
        <v>18</v>
      </c>
      <c r="F534" s="6" t="s">
        <v>88</v>
      </c>
      <c r="G534" s="8" t="s">
        <v>42</v>
      </c>
      <c r="H534" s="9">
        <v>40</v>
      </c>
      <c r="I534" s="10">
        <v>5</v>
      </c>
      <c r="J534" s="9">
        <f t="shared" ref="J534:J543" si="81">ROUND(H534*I534,2)</f>
        <v>200</v>
      </c>
      <c r="K534" s="9">
        <f t="shared" ref="K534:K543" si="82">J534*0.06</f>
        <v>12</v>
      </c>
      <c r="L534" s="11">
        <f t="shared" si="76"/>
        <v>212</v>
      </c>
      <c r="M534" s="11">
        <v>200</v>
      </c>
      <c r="N534" s="11">
        <f t="shared" si="77"/>
        <v>0</v>
      </c>
      <c r="O534" s="12">
        <f t="shared" si="78"/>
        <v>0</v>
      </c>
      <c r="P534" s="6" t="s">
        <v>24</v>
      </c>
      <c r="Q534" s="6" t="str">
        <f>VLOOKUP(C534,'[1]Customer List Query'!$A$2:$B$48,2,FALSE)</f>
        <v>Sandra</v>
      </c>
      <c r="R534" s="13"/>
    </row>
    <row r="535" spans="1:18" x14ac:dyDescent="0.25">
      <c r="A535" s="6">
        <v>10935</v>
      </c>
      <c r="B535" s="7">
        <v>40356</v>
      </c>
      <c r="C535" s="14" t="s">
        <v>77</v>
      </c>
      <c r="D535" s="14" t="s">
        <v>106</v>
      </c>
      <c r="E535" s="8" t="s">
        <v>26</v>
      </c>
      <c r="F535" s="6" t="s">
        <v>81</v>
      </c>
      <c r="G535" s="6" t="s">
        <v>20</v>
      </c>
      <c r="H535" s="9">
        <v>102</v>
      </c>
      <c r="I535" s="10">
        <v>2</v>
      </c>
      <c r="J535" s="9">
        <f t="shared" si="81"/>
        <v>204</v>
      </c>
      <c r="K535" s="9">
        <f t="shared" si="82"/>
        <v>12.24</v>
      </c>
      <c r="L535" s="11">
        <f t="shared" si="76"/>
        <v>216.24</v>
      </c>
      <c r="M535" s="11">
        <v>88.74</v>
      </c>
      <c r="N535" s="11">
        <f t="shared" si="77"/>
        <v>115.26</v>
      </c>
      <c r="O535" s="12">
        <f t="shared" si="78"/>
        <v>0.56500000000000006</v>
      </c>
      <c r="P535" s="6" t="s">
        <v>21</v>
      </c>
      <c r="Q535" s="6" t="str">
        <f>VLOOKUP(C535,'[1]Customer List Query'!$A$2:$B$48,2,FALSE)</f>
        <v>Bobby</v>
      </c>
      <c r="R535" s="13"/>
    </row>
    <row r="536" spans="1:18" x14ac:dyDescent="0.25">
      <c r="A536" s="6">
        <v>10936</v>
      </c>
      <c r="B536" s="7">
        <v>40357</v>
      </c>
      <c r="C536" t="s">
        <v>29</v>
      </c>
      <c r="D536" s="14" t="s">
        <v>107</v>
      </c>
      <c r="E536" s="8" t="s">
        <v>26</v>
      </c>
      <c r="F536" s="6" t="s">
        <v>100</v>
      </c>
      <c r="G536" s="6" t="s">
        <v>28</v>
      </c>
      <c r="H536" s="9">
        <v>295.95</v>
      </c>
      <c r="I536" s="10">
        <v>10</v>
      </c>
      <c r="J536" s="9">
        <f t="shared" si="81"/>
        <v>2959.5</v>
      </c>
      <c r="K536" s="9">
        <f t="shared" si="82"/>
        <v>177.57</v>
      </c>
      <c r="L536" s="11">
        <f t="shared" si="76"/>
        <v>3137.07</v>
      </c>
      <c r="M536" s="11">
        <v>674.77</v>
      </c>
      <c r="N536" s="11">
        <f t="shared" si="77"/>
        <v>2284.73</v>
      </c>
      <c r="O536" s="12">
        <f t="shared" si="78"/>
        <v>0.77199864842034127</v>
      </c>
      <c r="P536" s="6" t="s">
        <v>21</v>
      </c>
      <c r="Q536" s="6" t="str">
        <f>VLOOKUP(C536,'[1]Customer List Query'!$A$2:$B$48,2,FALSE)</f>
        <v>Tammy</v>
      </c>
      <c r="R536" s="13"/>
    </row>
    <row r="537" spans="1:18" x14ac:dyDescent="0.25">
      <c r="A537" s="6">
        <v>10937</v>
      </c>
      <c r="B537" s="7">
        <v>40357</v>
      </c>
      <c r="C537" t="s">
        <v>79</v>
      </c>
      <c r="D537" s="14" t="s">
        <v>106</v>
      </c>
      <c r="E537" s="6" t="s">
        <v>18</v>
      </c>
      <c r="F537" s="6" t="s">
        <v>81</v>
      </c>
      <c r="G537" s="6" t="s">
        <v>20</v>
      </c>
      <c r="H537" s="9">
        <v>102</v>
      </c>
      <c r="I537" s="10">
        <v>6</v>
      </c>
      <c r="J537" s="9">
        <f t="shared" si="81"/>
        <v>612</v>
      </c>
      <c r="K537" s="9">
        <f t="shared" si="82"/>
        <v>36.72</v>
      </c>
      <c r="L537" s="11">
        <f t="shared" si="76"/>
        <v>648.72</v>
      </c>
      <c r="M537" s="11">
        <v>94.86</v>
      </c>
      <c r="N537" s="11">
        <f t="shared" si="77"/>
        <v>517.14</v>
      </c>
      <c r="O537" s="12">
        <f t="shared" si="78"/>
        <v>0.84499999999999997</v>
      </c>
      <c r="P537" s="6" t="s">
        <v>21</v>
      </c>
      <c r="Q537" s="6" t="str">
        <f>VLOOKUP(C537,'[1]Customer List Query'!$A$2:$B$48,2,FALSE)</f>
        <v>Doug</v>
      </c>
      <c r="R537" s="13"/>
    </row>
    <row r="538" spans="1:18" x14ac:dyDescent="0.25">
      <c r="A538" s="6">
        <v>10938</v>
      </c>
      <c r="B538" s="7">
        <v>40357</v>
      </c>
      <c r="C538" t="s">
        <v>79</v>
      </c>
      <c r="D538" s="14" t="s">
        <v>106</v>
      </c>
      <c r="E538" s="6" t="s">
        <v>18</v>
      </c>
      <c r="F538" s="6" t="s">
        <v>81</v>
      </c>
      <c r="G538" s="6" t="s">
        <v>20</v>
      </c>
      <c r="H538" s="9">
        <v>28</v>
      </c>
      <c r="I538" s="10">
        <v>2</v>
      </c>
      <c r="J538" s="9">
        <f t="shared" si="81"/>
        <v>56</v>
      </c>
      <c r="K538" s="9">
        <f t="shared" si="82"/>
        <v>3.36</v>
      </c>
      <c r="L538" s="11">
        <f t="shared" si="76"/>
        <v>59.36</v>
      </c>
      <c r="M538" s="11">
        <v>68.599999999999994</v>
      </c>
      <c r="N538" s="11">
        <f t="shared" si="77"/>
        <v>-12.599999999999994</v>
      </c>
      <c r="O538" s="12">
        <f t="shared" si="78"/>
        <v>-0.22499999999999989</v>
      </c>
      <c r="P538" s="6" t="s">
        <v>21</v>
      </c>
      <c r="Q538" s="6" t="str">
        <f>VLOOKUP(C538,'[1]Customer List Query'!$A$2:$B$48,2,FALSE)</f>
        <v>Doug</v>
      </c>
      <c r="R538" s="13"/>
    </row>
    <row r="539" spans="1:18" x14ac:dyDescent="0.25">
      <c r="A539" s="6">
        <v>10939</v>
      </c>
      <c r="B539" s="7">
        <v>40357</v>
      </c>
      <c r="C539" t="s">
        <v>93</v>
      </c>
      <c r="D539" s="14" t="s">
        <v>109</v>
      </c>
      <c r="E539" s="6" t="s">
        <v>18</v>
      </c>
      <c r="F539" s="6" t="s">
        <v>53</v>
      </c>
      <c r="G539" s="8" t="s">
        <v>42</v>
      </c>
      <c r="H539" s="9">
        <v>32.950000000000003</v>
      </c>
      <c r="I539" s="10">
        <v>10</v>
      </c>
      <c r="J539" s="9">
        <f t="shared" si="81"/>
        <v>329.5</v>
      </c>
      <c r="K539" s="9">
        <f t="shared" si="82"/>
        <v>19.77</v>
      </c>
      <c r="L539" s="11">
        <f t="shared" si="76"/>
        <v>349.27</v>
      </c>
      <c r="M539" s="11">
        <v>88.31</v>
      </c>
      <c r="N539" s="11">
        <f t="shared" si="77"/>
        <v>241.19</v>
      </c>
      <c r="O539" s="12">
        <f t="shared" si="78"/>
        <v>0.73198786039453712</v>
      </c>
      <c r="P539" s="6" t="s">
        <v>43</v>
      </c>
      <c r="Q539" s="6" t="str">
        <f>VLOOKUP(C539,'[1]Customer List Query'!$A$2:$B$48,2,FALSE)</f>
        <v>Chris</v>
      </c>
      <c r="R539" s="13"/>
    </row>
    <row r="540" spans="1:18" x14ac:dyDescent="0.25">
      <c r="A540" s="6">
        <v>10940</v>
      </c>
      <c r="B540" s="7">
        <v>40357</v>
      </c>
      <c r="C540" t="s">
        <v>47</v>
      </c>
      <c r="D540" s="14" t="s">
        <v>104</v>
      </c>
      <c r="E540" s="6" t="s">
        <v>18</v>
      </c>
      <c r="F540" s="6" t="s">
        <v>70</v>
      </c>
      <c r="G540" s="6" t="s">
        <v>31</v>
      </c>
      <c r="H540" s="9">
        <v>12</v>
      </c>
      <c r="I540" s="10">
        <v>8</v>
      </c>
      <c r="J540" s="9">
        <f t="shared" si="81"/>
        <v>96</v>
      </c>
      <c r="K540" s="9">
        <f t="shared" si="82"/>
        <v>5.76</v>
      </c>
      <c r="L540" s="11">
        <f t="shared" si="76"/>
        <v>101.76</v>
      </c>
      <c r="M540" s="11">
        <v>33.6</v>
      </c>
      <c r="N540" s="11">
        <f t="shared" si="77"/>
        <v>62.4</v>
      </c>
      <c r="O540" s="12">
        <f t="shared" si="78"/>
        <v>0.65</v>
      </c>
      <c r="P540" s="6" t="s">
        <v>21</v>
      </c>
      <c r="Q540" s="6" t="str">
        <f>VLOOKUP(C540,'[1]Customer List Query'!$A$2:$B$48,2,FALSE)</f>
        <v>Chris</v>
      </c>
      <c r="R540" s="13"/>
    </row>
    <row r="541" spans="1:18" x14ac:dyDescent="0.25">
      <c r="A541" s="6">
        <v>10941</v>
      </c>
      <c r="B541" s="7">
        <v>40357</v>
      </c>
      <c r="C541" t="s">
        <v>80</v>
      </c>
      <c r="D541" s="14" t="s">
        <v>106</v>
      </c>
      <c r="E541" s="8" t="s">
        <v>26</v>
      </c>
      <c r="F541" s="6" t="s">
        <v>98</v>
      </c>
      <c r="G541" s="6" t="s">
        <v>20</v>
      </c>
      <c r="H541" s="9">
        <v>12.95</v>
      </c>
      <c r="I541" s="10">
        <v>5</v>
      </c>
      <c r="J541" s="9">
        <f t="shared" si="81"/>
        <v>64.75</v>
      </c>
      <c r="K541" s="9">
        <f t="shared" si="82"/>
        <v>3.8849999999999998</v>
      </c>
      <c r="L541" s="11">
        <f t="shared" si="76"/>
        <v>68.64</v>
      </c>
      <c r="M541" s="11">
        <v>10.88</v>
      </c>
      <c r="N541" s="11">
        <f t="shared" si="77"/>
        <v>53.87</v>
      </c>
      <c r="O541" s="12">
        <f t="shared" si="78"/>
        <v>0.83196911196911194</v>
      </c>
      <c r="P541" s="6" t="s">
        <v>21</v>
      </c>
      <c r="Q541" s="6" t="str">
        <f>VLOOKUP(C541,'[1]Customer List Query'!$A$2:$B$48,2,FALSE)</f>
        <v>Chris</v>
      </c>
      <c r="R541" s="13"/>
    </row>
    <row r="542" spans="1:18" x14ac:dyDescent="0.25">
      <c r="A542" s="6">
        <v>10942</v>
      </c>
      <c r="B542" s="7">
        <v>40357</v>
      </c>
      <c r="C542" s="14" t="s">
        <v>57</v>
      </c>
      <c r="D542" s="14" t="s">
        <v>104</v>
      </c>
      <c r="E542" s="6" t="s">
        <v>18</v>
      </c>
      <c r="F542" s="8" t="s">
        <v>78</v>
      </c>
      <c r="G542" s="6" t="s">
        <v>20</v>
      </c>
      <c r="H542" s="9">
        <v>19.95</v>
      </c>
      <c r="I542" s="10">
        <v>6</v>
      </c>
      <c r="J542" s="9">
        <f t="shared" si="81"/>
        <v>119.7</v>
      </c>
      <c r="K542" s="9">
        <f t="shared" si="82"/>
        <v>7.1819999999999995</v>
      </c>
      <c r="L542" s="11">
        <f t="shared" si="76"/>
        <v>126.88</v>
      </c>
      <c r="M542" s="11">
        <v>6.98</v>
      </c>
      <c r="N542" s="11">
        <f t="shared" si="77"/>
        <v>112.72</v>
      </c>
      <c r="O542" s="12">
        <f t="shared" si="78"/>
        <v>0.94168755221386802</v>
      </c>
      <c r="P542" s="6" t="s">
        <v>21</v>
      </c>
      <c r="Q542" s="6" t="str">
        <f>VLOOKUP(C542,'[1]Customer List Query'!$A$2:$B$48,2,FALSE)</f>
        <v>Kelly</v>
      </c>
      <c r="R542" s="13"/>
    </row>
    <row r="543" spans="1:18" x14ac:dyDescent="0.25">
      <c r="A543" s="6">
        <v>10943</v>
      </c>
      <c r="B543" s="7">
        <v>40357</v>
      </c>
      <c r="C543" t="s">
        <v>38</v>
      </c>
      <c r="D543" s="14" t="s">
        <v>108</v>
      </c>
      <c r="E543" s="6" t="s">
        <v>18</v>
      </c>
      <c r="F543" s="6" t="s">
        <v>58</v>
      </c>
      <c r="G543" s="8" t="s">
        <v>42</v>
      </c>
      <c r="H543" s="9">
        <v>62.59</v>
      </c>
      <c r="I543" s="10">
        <v>7</v>
      </c>
      <c r="J543" s="9">
        <f t="shared" si="81"/>
        <v>438.13</v>
      </c>
      <c r="K543" s="9">
        <f t="shared" si="82"/>
        <v>26.287799999999997</v>
      </c>
      <c r="L543" s="11">
        <f t="shared" si="76"/>
        <v>464.42</v>
      </c>
      <c r="M543" s="11">
        <v>110.78</v>
      </c>
      <c r="N543" s="11">
        <f t="shared" si="77"/>
        <v>327.35000000000002</v>
      </c>
      <c r="O543" s="12">
        <f t="shared" si="78"/>
        <v>0.74715267158149412</v>
      </c>
      <c r="P543" s="6" t="s">
        <v>43</v>
      </c>
      <c r="Q543" s="6" t="str">
        <f>VLOOKUP(C543,'[1]Customer List Query'!$A$2:$B$48,2,FALSE)</f>
        <v>Steve</v>
      </c>
      <c r="R543" s="13"/>
    </row>
    <row r="544" spans="1:18" x14ac:dyDescent="0.25">
      <c r="A544" s="6">
        <v>10944</v>
      </c>
      <c r="B544" s="7">
        <v>40358</v>
      </c>
      <c r="C544" t="s">
        <v>80</v>
      </c>
      <c r="D544" s="14" t="s">
        <v>106</v>
      </c>
      <c r="E544" s="8" t="s">
        <v>26</v>
      </c>
      <c r="F544" s="6" t="s">
        <v>48</v>
      </c>
      <c r="G544" s="6" t="s">
        <v>49</v>
      </c>
      <c r="H544" s="9">
        <v>30</v>
      </c>
      <c r="I544" s="10"/>
      <c r="J544" s="9">
        <f>H544</f>
        <v>30</v>
      </c>
      <c r="K544" s="9">
        <v>0</v>
      </c>
      <c r="L544" s="11">
        <f t="shared" si="76"/>
        <v>30</v>
      </c>
      <c r="M544" s="11">
        <v>18</v>
      </c>
      <c r="N544" s="11">
        <f t="shared" si="77"/>
        <v>12</v>
      </c>
      <c r="O544" s="12">
        <f t="shared" si="78"/>
        <v>0.4</v>
      </c>
      <c r="P544" s="6" t="s">
        <v>21</v>
      </c>
      <c r="Q544" s="6" t="str">
        <f>VLOOKUP(C544,'[1]Customer List Query'!$A$2:$B$48,2,FALSE)</f>
        <v>Chris</v>
      </c>
      <c r="R544" s="13"/>
    </row>
    <row r="545" spans="1:18" x14ac:dyDescent="0.25">
      <c r="A545" s="6">
        <v>10945</v>
      </c>
      <c r="B545" s="7">
        <v>40358</v>
      </c>
      <c r="C545" t="s">
        <v>62</v>
      </c>
      <c r="D545" s="14" t="s">
        <v>109</v>
      </c>
      <c r="E545" s="6" t="s">
        <v>18</v>
      </c>
      <c r="F545" s="6" t="s">
        <v>81</v>
      </c>
      <c r="G545" s="6" t="s">
        <v>20</v>
      </c>
      <c r="H545" s="9">
        <v>116</v>
      </c>
      <c r="I545" s="10">
        <v>2</v>
      </c>
      <c r="J545" s="9">
        <f>ROUND(H545*I545,2)</f>
        <v>232</v>
      </c>
      <c r="K545" s="9">
        <f>J545*0.06</f>
        <v>13.92</v>
      </c>
      <c r="L545" s="11">
        <f t="shared" si="76"/>
        <v>245.92</v>
      </c>
      <c r="M545" s="11">
        <v>226.2</v>
      </c>
      <c r="N545" s="11">
        <f t="shared" si="77"/>
        <v>5.8000000000000114</v>
      </c>
      <c r="O545" s="12">
        <f t="shared" si="78"/>
        <v>2.500000000000005E-2</v>
      </c>
      <c r="P545" s="6" t="s">
        <v>21</v>
      </c>
      <c r="Q545" s="6" t="str">
        <f>VLOOKUP(C545,'[1]Customer List Query'!$A$2:$B$48,2,FALSE)</f>
        <v>Bobby</v>
      </c>
      <c r="R545" s="13"/>
    </row>
    <row r="546" spans="1:18" x14ac:dyDescent="0.25">
      <c r="A546" s="6">
        <v>10946</v>
      </c>
      <c r="B546" s="7">
        <v>40358</v>
      </c>
      <c r="C546" t="s">
        <v>17</v>
      </c>
      <c r="D546" s="14" t="s">
        <v>104</v>
      </c>
      <c r="E546" s="6" t="s">
        <v>18</v>
      </c>
      <c r="F546" s="8" t="s">
        <v>19</v>
      </c>
      <c r="G546" s="6" t="s">
        <v>20</v>
      </c>
      <c r="H546" s="9">
        <v>45.05</v>
      </c>
      <c r="I546" s="10">
        <v>8</v>
      </c>
      <c r="J546" s="9">
        <f>ROUND(H546*I546,2)</f>
        <v>360.4</v>
      </c>
      <c r="K546" s="9">
        <f>J546*0.06</f>
        <v>21.623999999999999</v>
      </c>
      <c r="L546" s="11">
        <f t="shared" si="76"/>
        <v>382.02</v>
      </c>
      <c r="M546" s="11">
        <v>117.13</v>
      </c>
      <c r="N546" s="11">
        <f t="shared" si="77"/>
        <v>243.26999999999998</v>
      </c>
      <c r="O546" s="12">
        <f t="shared" si="78"/>
        <v>0.67500000000000004</v>
      </c>
      <c r="P546" s="6" t="s">
        <v>21</v>
      </c>
      <c r="Q546" s="6" t="str">
        <f>VLOOKUP(C546,'[1]Customer List Query'!$A$2:$B$48,2,FALSE)</f>
        <v>Doug</v>
      </c>
      <c r="R546" s="13"/>
    </row>
    <row r="547" spans="1:18" x14ac:dyDescent="0.25">
      <c r="A547" s="6">
        <v>10947</v>
      </c>
      <c r="B547" s="7">
        <v>40358</v>
      </c>
      <c r="C547" s="14" t="s">
        <v>25</v>
      </c>
      <c r="D547" s="14" t="s">
        <v>106</v>
      </c>
      <c r="E547" s="8" t="s">
        <v>26</v>
      </c>
      <c r="F547" s="6" t="s">
        <v>33</v>
      </c>
      <c r="G547" s="6" t="s">
        <v>20</v>
      </c>
      <c r="H547" s="9">
        <v>24.95</v>
      </c>
      <c r="I547" s="10">
        <v>2</v>
      </c>
      <c r="J547" s="9">
        <f>ROUND(H547*I547,2)</f>
        <v>49.9</v>
      </c>
      <c r="K547" s="9">
        <f>J547*0.06</f>
        <v>2.9939999999999998</v>
      </c>
      <c r="L547" s="11">
        <f t="shared" si="76"/>
        <v>52.89</v>
      </c>
      <c r="M547" s="11">
        <v>112.28</v>
      </c>
      <c r="N547" s="11">
        <f t="shared" si="77"/>
        <v>-62.38</v>
      </c>
      <c r="O547" s="12">
        <f t="shared" si="78"/>
        <v>-1.2501002004008017</v>
      </c>
      <c r="P547" s="6" t="s">
        <v>21</v>
      </c>
      <c r="Q547" s="6" t="str">
        <f>VLOOKUP(C547,'[1]Customer List Query'!$A$2:$B$48,2,FALSE)</f>
        <v>Scott</v>
      </c>
      <c r="R547" s="13"/>
    </row>
    <row r="548" spans="1:18" x14ac:dyDescent="0.25">
      <c r="A548" s="6">
        <v>10948</v>
      </c>
      <c r="B548" s="7">
        <v>40362</v>
      </c>
      <c r="C548" s="14" t="s">
        <v>86</v>
      </c>
      <c r="D548" s="14" t="s">
        <v>108</v>
      </c>
      <c r="E548" s="8" t="s">
        <v>26</v>
      </c>
      <c r="F548" s="8" t="s">
        <v>46</v>
      </c>
      <c r="G548" s="6" t="s">
        <v>31</v>
      </c>
      <c r="H548" s="9">
        <v>19.95</v>
      </c>
      <c r="I548" s="10">
        <v>5</v>
      </c>
      <c r="J548" s="9">
        <f>ROUND(H548*I548,2)</f>
        <v>99.75</v>
      </c>
      <c r="K548" s="9">
        <f>J548*0.06</f>
        <v>5.9849999999999994</v>
      </c>
      <c r="L548" s="11">
        <f t="shared" si="76"/>
        <v>105.74</v>
      </c>
      <c r="M548" s="11">
        <v>59.85</v>
      </c>
      <c r="N548" s="11">
        <f t="shared" si="77"/>
        <v>39.9</v>
      </c>
      <c r="O548" s="12">
        <f t="shared" si="78"/>
        <v>0.39999999999999997</v>
      </c>
      <c r="P548" s="6" t="s">
        <v>21</v>
      </c>
      <c r="Q548" s="6" t="str">
        <f>VLOOKUP(C548,'[1]Customer List Query'!$A$2:$B$48,2,FALSE)</f>
        <v>Kelly</v>
      </c>
      <c r="R548" s="13"/>
    </row>
    <row r="549" spans="1:18" x14ac:dyDescent="0.25">
      <c r="A549" s="6">
        <v>10949</v>
      </c>
      <c r="B549" s="7">
        <v>40362</v>
      </c>
      <c r="C549" t="s">
        <v>52</v>
      </c>
      <c r="D549" s="14" t="s">
        <v>107</v>
      </c>
      <c r="E549" s="8" t="s">
        <v>26</v>
      </c>
      <c r="F549" s="6" t="s">
        <v>98</v>
      </c>
      <c r="G549" s="6" t="s">
        <v>20</v>
      </c>
      <c r="H549" s="9">
        <v>12.95</v>
      </c>
      <c r="I549" s="10">
        <v>4</v>
      </c>
      <c r="J549" s="9">
        <f>ROUND(H549*I549,2)</f>
        <v>51.8</v>
      </c>
      <c r="K549" s="9">
        <f>J549*0.06</f>
        <v>3.1079999999999997</v>
      </c>
      <c r="L549" s="11">
        <f t="shared" si="76"/>
        <v>54.91</v>
      </c>
      <c r="M549" s="11">
        <v>15.54</v>
      </c>
      <c r="N549" s="11">
        <f t="shared" si="77"/>
        <v>36.26</v>
      </c>
      <c r="O549" s="12">
        <f t="shared" si="78"/>
        <v>0.7</v>
      </c>
      <c r="P549" s="6" t="s">
        <v>21</v>
      </c>
      <c r="Q549" s="6" t="str">
        <f>VLOOKUP(C549,'[1]Customer List Query'!$A$2:$B$48,2,FALSE)</f>
        <v>Tammy</v>
      </c>
      <c r="R549" s="13"/>
    </row>
    <row r="550" spans="1:18" x14ac:dyDescent="0.25">
      <c r="A550" s="6">
        <v>10950</v>
      </c>
      <c r="B550" s="7">
        <v>40362</v>
      </c>
      <c r="C550" s="14" t="s">
        <v>84</v>
      </c>
      <c r="D550" s="14" t="s">
        <v>104</v>
      </c>
      <c r="E550" s="8" t="s">
        <v>65</v>
      </c>
      <c r="F550" s="6" t="s">
        <v>48</v>
      </c>
      <c r="G550" s="6" t="s">
        <v>49</v>
      </c>
      <c r="H550" s="9">
        <v>320</v>
      </c>
      <c r="I550" s="10"/>
      <c r="J550" s="9">
        <f>H550</f>
        <v>320</v>
      </c>
      <c r="K550" s="9">
        <v>0</v>
      </c>
      <c r="L550" s="11">
        <f t="shared" si="76"/>
        <v>320</v>
      </c>
      <c r="M550" s="11">
        <v>89.6</v>
      </c>
      <c r="N550" s="11">
        <f t="shared" si="77"/>
        <v>230.4</v>
      </c>
      <c r="O550" s="12">
        <f t="shared" si="78"/>
        <v>0.72</v>
      </c>
      <c r="P550" s="6" t="s">
        <v>21</v>
      </c>
      <c r="Q550" s="6" t="str">
        <f>VLOOKUP(C550,'[1]Customer List Query'!$A$2:$B$48,2,FALSE)</f>
        <v>Molly</v>
      </c>
      <c r="R550" s="13"/>
    </row>
    <row r="551" spans="1:18" x14ac:dyDescent="0.25">
      <c r="A551" s="6">
        <v>10951</v>
      </c>
      <c r="B551" s="7">
        <v>40363</v>
      </c>
      <c r="C551" t="s">
        <v>93</v>
      </c>
      <c r="D551" s="14" t="s">
        <v>109</v>
      </c>
      <c r="E551" s="6" t="s">
        <v>18</v>
      </c>
      <c r="F551" s="6" t="s">
        <v>101</v>
      </c>
      <c r="G551" s="6" t="s">
        <v>28</v>
      </c>
      <c r="H551" s="9">
        <v>189.99</v>
      </c>
      <c r="I551" s="10">
        <v>5</v>
      </c>
      <c r="J551" s="9">
        <f>ROUND(H551*I551,2)</f>
        <v>949.95</v>
      </c>
      <c r="K551" s="9">
        <f>J551*0.06</f>
        <v>56.997</v>
      </c>
      <c r="L551" s="11">
        <f t="shared" si="76"/>
        <v>1006.95</v>
      </c>
      <c r="M551" s="11">
        <v>189.99</v>
      </c>
      <c r="N551" s="11">
        <f t="shared" si="77"/>
        <v>759.96</v>
      </c>
      <c r="O551" s="12">
        <f t="shared" si="78"/>
        <v>0.8</v>
      </c>
      <c r="P551" s="6" t="s">
        <v>21</v>
      </c>
      <c r="Q551" s="6" t="str">
        <f>VLOOKUP(C551,'[1]Customer List Query'!$A$2:$B$48,2,FALSE)</f>
        <v>Chris</v>
      </c>
      <c r="R551" s="13"/>
    </row>
    <row r="552" spans="1:18" x14ac:dyDescent="0.25">
      <c r="A552" s="6">
        <v>10952</v>
      </c>
      <c r="B552" s="7">
        <v>40363</v>
      </c>
      <c r="C552" s="14" t="s">
        <v>84</v>
      </c>
      <c r="D552" s="14" t="s">
        <v>104</v>
      </c>
      <c r="E552" s="8" t="s">
        <v>65</v>
      </c>
      <c r="F552" s="6" t="s">
        <v>97</v>
      </c>
      <c r="G552" s="6" t="s">
        <v>20</v>
      </c>
      <c r="H552" s="9">
        <v>36.5</v>
      </c>
      <c r="I552" s="10">
        <v>7</v>
      </c>
      <c r="J552" s="9">
        <f>ROUND(H552*I552,2)</f>
        <v>255.5</v>
      </c>
      <c r="K552" s="9">
        <f>J552*0.06</f>
        <v>15.33</v>
      </c>
      <c r="L552" s="11">
        <f t="shared" si="76"/>
        <v>270.83</v>
      </c>
      <c r="M552" s="11">
        <v>141.26</v>
      </c>
      <c r="N552" s="11">
        <f t="shared" si="77"/>
        <v>114.24000000000001</v>
      </c>
      <c r="O552" s="12">
        <f t="shared" si="78"/>
        <v>0.44712328767123294</v>
      </c>
      <c r="P552" s="6" t="s">
        <v>21</v>
      </c>
      <c r="Q552" s="6" t="str">
        <f>VLOOKUP(C552,'[1]Customer List Query'!$A$2:$B$48,2,FALSE)</f>
        <v>Molly</v>
      </c>
      <c r="R552" s="13"/>
    </row>
    <row r="553" spans="1:18" x14ac:dyDescent="0.25">
      <c r="A553" s="6">
        <v>10953</v>
      </c>
      <c r="B553" s="7">
        <v>40363</v>
      </c>
      <c r="C553" t="s">
        <v>34</v>
      </c>
      <c r="D553" s="14" t="s">
        <v>104</v>
      </c>
      <c r="E553" s="8" t="s">
        <v>26</v>
      </c>
      <c r="F553" s="6" t="s">
        <v>27</v>
      </c>
      <c r="G553" s="6" t="s">
        <v>28</v>
      </c>
      <c r="H553" s="9">
        <v>47.95</v>
      </c>
      <c r="I553" s="10">
        <v>6</v>
      </c>
      <c r="J553" s="9">
        <f>ROUND(H553*I553,2)</f>
        <v>287.7</v>
      </c>
      <c r="K553" s="9">
        <f>J553*0.06</f>
        <v>17.262</v>
      </c>
      <c r="L553" s="11">
        <f t="shared" si="76"/>
        <v>304.95999999999998</v>
      </c>
      <c r="M553" s="11">
        <v>13.91</v>
      </c>
      <c r="N553" s="11">
        <f t="shared" si="77"/>
        <v>273.78999999999996</v>
      </c>
      <c r="O553" s="12">
        <f t="shared" si="78"/>
        <v>0.95165102537365298</v>
      </c>
      <c r="P553" s="6" t="s">
        <v>21</v>
      </c>
      <c r="Q553" s="6" t="str">
        <f>VLOOKUP(C553,'[1]Customer List Query'!$A$2:$B$48,2,FALSE)</f>
        <v>Sabrina</v>
      </c>
      <c r="R553" s="13"/>
    </row>
    <row r="554" spans="1:18" x14ac:dyDescent="0.25">
      <c r="A554" s="6">
        <v>10954</v>
      </c>
      <c r="B554" s="7">
        <v>40363</v>
      </c>
      <c r="C554" t="s">
        <v>89</v>
      </c>
      <c r="D554" s="14" t="s">
        <v>104</v>
      </c>
      <c r="E554" s="6" t="s">
        <v>18</v>
      </c>
      <c r="F554" s="6" t="s">
        <v>81</v>
      </c>
      <c r="G554" s="6" t="s">
        <v>20</v>
      </c>
      <c r="H554" s="9">
        <v>62</v>
      </c>
      <c r="I554" s="10">
        <v>10</v>
      </c>
      <c r="J554" s="9">
        <f>ROUND(H554*I554,2)</f>
        <v>620</v>
      </c>
      <c r="K554" s="9">
        <f>J554*0.06</f>
        <v>37.199999999999996</v>
      </c>
      <c r="L554" s="11">
        <f t="shared" si="76"/>
        <v>657.2</v>
      </c>
      <c r="M554" s="11">
        <v>206.46</v>
      </c>
      <c r="N554" s="11">
        <f t="shared" si="77"/>
        <v>413.53999999999996</v>
      </c>
      <c r="O554" s="12">
        <f t="shared" si="78"/>
        <v>0.66699999999999993</v>
      </c>
      <c r="P554" s="6" t="s">
        <v>21</v>
      </c>
      <c r="Q554" s="6" t="str">
        <f>VLOOKUP(C554,'[1]Customer List Query'!$A$2:$B$48,2,FALSE)</f>
        <v>Sandra</v>
      </c>
      <c r="R554" s="13"/>
    </row>
    <row r="555" spans="1:18" x14ac:dyDescent="0.25">
      <c r="A555" s="6">
        <v>10955</v>
      </c>
      <c r="B555" s="7">
        <v>40363</v>
      </c>
      <c r="C555" t="s">
        <v>17</v>
      </c>
      <c r="D555" s="14" t="s">
        <v>104</v>
      </c>
      <c r="E555" s="6" t="s">
        <v>18</v>
      </c>
      <c r="F555" s="6" t="s">
        <v>98</v>
      </c>
      <c r="G555" s="6" t="s">
        <v>20</v>
      </c>
      <c r="H555" s="9">
        <v>12.95</v>
      </c>
      <c r="I555" s="10">
        <v>3</v>
      </c>
      <c r="J555" s="9">
        <f>ROUND(H555*I555,2)</f>
        <v>38.85</v>
      </c>
      <c r="K555" s="9">
        <f>J555*0.06</f>
        <v>2.331</v>
      </c>
      <c r="L555" s="11">
        <f t="shared" si="76"/>
        <v>41.18</v>
      </c>
      <c r="M555" s="11">
        <v>24.61</v>
      </c>
      <c r="N555" s="11">
        <f t="shared" si="77"/>
        <v>14.240000000000002</v>
      </c>
      <c r="O555" s="12">
        <f t="shared" si="78"/>
        <v>0.36653796653796655</v>
      </c>
      <c r="P555" s="6" t="s">
        <v>21</v>
      </c>
      <c r="Q555" s="6" t="str">
        <f>VLOOKUP(C555,'[1]Customer List Query'!$A$2:$B$48,2,FALSE)</f>
        <v>Doug</v>
      </c>
      <c r="R555" s="13"/>
    </row>
    <row r="556" spans="1:18" x14ac:dyDescent="0.25">
      <c r="A556" s="6">
        <v>10956</v>
      </c>
      <c r="B556" s="7">
        <v>40363</v>
      </c>
      <c r="C556" t="s">
        <v>82</v>
      </c>
      <c r="D556" s="14" t="s">
        <v>109</v>
      </c>
      <c r="E556" s="6" t="s">
        <v>18</v>
      </c>
      <c r="F556" s="6" t="s">
        <v>48</v>
      </c>
      <c r="G556" s="6" t="s">
        <v>49</v>
      </c>
      <c r="H556" s="9">
        <v>115</v>
      </c>
      <c r="I556" s="10"/>
      <c r="J556" s="9">
        <f>H556</f>
        <v>115</v>
      </c>
      <c r="K556" s="9">
        <v>0</v>
      </c>
      <c r="L556" s="11">
        <f t="shared" si="76"/>
        <v>115</v>
      </c>
      <c r="M556" s="11">
        <v>227.7</v>
      </c>
      <c r="N556" s="11">
        <f t="shared" si="77"/>
        <v>-112.69999999999999</v>
      </c>
      <c r="O556" s="12">
        <f t="shared" si="78"/>
        <v>-0.97999999999999987</v>
      </c>
      <c r="P556" s="6" t="s">
        <v>21</v>
      </c>
      <c r="Q556" s="6" t="str">
        <f>VLOOKUP(C556,'[1]Customer List Query'!$A$2:$B$48,2,FALSE)</f>
        <v>Scott</v>
      </c>
      <c r="R556" s="13"/>
    </row>
    <row r="557" spans="1:18" x14ac:dyDescent="0.25">
      <c r="A557" s="6">
        <v>10957</v>
      </c>
      <c r="B557" s="7">
        <v>40364</v>
      </c>
      <c r="C557" t="s">
        <v>69</v>
      </c>
      <c r="D557" s="14" t="s">
        <v>104</v>
      </c>
      <c r="E557" s="6" t="s">
        <v>18</v>
      </c>
      <c r="F557" s="6" t="s">
        <v>81</v>
      </c>
      <c r="G557" s="6" t="s">
        <v>20</v>
      </c>
      <c r="H557" s="9">
        <v>102</v>
      </c>
      <c r="I557" s="10">
        <v>6</v>
      </c>
      <c r="J557" s="9">
        <f>ROUND(H557*I557,2)</f>
        <v>612</v>
      </c>
      <c r="K557" s="9">
        <f>J557*0.06</f>
        <v>36.72</v>
      </c>
      <c r="L557" s="11">
        <f t="shared" si="76"/>
        <v>648.72</v>
      </c>
      <c r="M557" s="11">
        <v>318.24</v>
      </c>
      <c r="N557" s="11">
        <f t="shared" si="77"/>
        <v>293.76</v>
      </c>
      <c r="O557" s="12">
        <f t="shared" si="78"/>
        <v>0.48</v>
      </c>
      <c r="P557" s="6" t="s">
        <v>21</v>
      </c>
      <c r="Q557" s="6" t="str">
        <f>VLOOKUP(C557,'[1]Customer List Query'!$A$2:$B$48,2,FALSE)</f>
        <v>Tammy</v>
      </c>
      <c r="R557" s="13"/>
    </row>
    <row r="558" spans="1:18" x14ac:dyDescent="0.25">
      <c r="A558" s="6">
        <v>10958</v>
      </c>
      <c r="B558" s="7">
        <v>40364</v>
      </c>
      <c r="C558" s="14" t="s">
        <v>84</v>
      </c>
      <c r="D558" s="14" t="s">
        <v>104</v>
      </c>
      <c r="E558" s="8" t="s">
        <v>65</v>
      </c>
      <c r="F558" s="8" t="s">
        <v>39</v>
      </c>
      <c r="G558" s="6" t="s">
        <v>31</v>
      </c>
      <c r="H558" s="9">
        <v>197.59</v>
      </c>
      <c r="I558" s="10">
        <v>3</v>
      </c>
      <c r="J558" s="9">
        <f>ROUND(H558*I558,2)</f>
        <v>592.77</v>
      </c>
      <c r="K558" s="9">
        <f>J558*0.06</f>
        <v>35.566199999999995</v>
      </c>
      <c r="L558" s="11">
        <f t="shared" si="76"/>
        <v>628.34</v>
      </c>
      <c r="M558" s="11">
        <v>173.88</v>
      </c>
      <c r="N558" s="11">
        <f t="shared" si="77"/>
        <v>418.89</v>
      </c>
      <c r="O558" s="12">
        <f t="shared" si="78"/>
        <v>0.7066653170707019</v>
      </c>
      <c r="P558" s="6" t="s">
        <v>21</v>
      </c>
      <c r="Q558" s="6" t="str">
        <f>VLOOKUP(C558,'[1]Customer List Query'!$A$2:$B$48,2,FALSE)</f>
        <v>Molly</v>
      </c>
      <c r="R558" s="13"/>
    </row>
    <row r="559" spans="1:18" x14ac:dyDescent="0.25">
      <c r="A559" s="6">
        <v>10959</v>
      </c>
      <c r="B559" s="7">
        <v>40364</v>
      </c>
      <c r="C559" s="14" t="s">
        <v>25</v>
      </c>
      <c r="D559" s="14" t="s">
        <v>106</v>
      </c>
      <c r="E559" s="8" t="s">
        <v>26</v>
      </c>
      <c r="F559" s="6" t="s">
        <v>98</v>
      </c>
      <c r="G559" s="6" t="s">
        <v>20</v>
      </c>
      <c r="H559" s="9">
        <v>12.95</v>
      </c>
      <c r="I559" s="10">
        <v>10</v>
      </c>
      <c r="J559" s="9">
        <f>ROUND(H559*I559,2)</f>
        <v>129.5</v>
      </c>
      <c r="K559" s="9">
        <f>J559*0.06</f>
        <v>7.77</v>
      </c>
      <c r="L559" s="11">
        <f t="shared" si="76"/>
        <v>137.27000000000001</v>
      </c>
      <c r="M559" s="11">
        <v>53.1</v>
      </c>
      <c r="N559" s="11">
        <f t="shared" si="77"/>
        <v>76.400000000000006</v>
      </c>
      <c r="O559" s="12">
        <f t="shared" si="78"/>
        <v>0.58996138996139003</v>
      </c>
      <c r="P559" s="6" t="s">
        <v>21</v>
      </c>
      <c r="Q559" s="6" t="str">
        <f>VLOOKUP(C559,'[1]Customer List Query'!$A$2:$B$48,2,FALSE)</f>
        <v>Scott</v>
      </c>
      <c r="R559" s="13"/>
    </row>
    <row r="560" spans="1:18" x14ac:dyDescent="0.25">
      <c r="A560" s="6">
        <v>10960</v>
      </c>
      <c r="B560" s="7">
        <v>40364</v>
      </c>
      <c r="C560" t="s">
        <v>32</v>
      </c>
      <c r="D560" s="14" t="s">
        <v>104</v>
      </c>
      <c r="E560" s="6" t="s">
        <v>18</v>
      </c>
      <c r="F560" s="6" t="s">
        <v>27</v>
      </c>
      <c r="G560" s="6" t="s">
        <v>28</v>
      </c>
      <c r="H560" s="9">
        <v>23.95</v>
      </c>
      <c r="I560" s="10">
        <v>10</v>
      </c>
      <c r="J560" s="9">
        <f>ROUND(H560*I560,2)</f>
        <v>239.5</v>
      </c>
      <c r="K560" s="9">
        <f>J560*0.06</f>
        <v>14.37</v>
      </c>
      <c r="L560" s="11">
        <f t="shared" si="76"/>
        <v>253.87</v>
      </c>
      <c r="M560" s="11">
        <v>84.06</v>
      </c>
      <c r="N560" s="11">
        <f t="shared" si="77"/>
        <v>155.44</v>
      </c>
      <c r="O560" s="12">
        <f t="shared" si="78"/>
        <v>0.64901878914405009</v>
      </c>
      <c r="P560" s="6" t="s">
        <v>21</v>
      </c>
      <c r="Q560" s="6" t="str">
        <f>VLOOKUP(C560,'[1]Customer List Query'!$A$2:$B$48,2,FALSE)</f>
        <v>Molly</v>
      </c>
      <c r="R560" s="13"/>
    </row>
    <row r="561" spans="1:18" x14ac:dyDescent="0.25">
      <c r="A561" s="6">
        <v>10961</v>
      </c>
      <c r="B561" s="7">
        <v>40364</v>
      </c>
      <c r="C561" s="14" t="s">
        <v>74</v>
      </c>
      <c r="D561" s="14" t="s">
        <v>106</v>
      </c>
      <c r="E561" s="6" t="s">
        <v>18</v>
      </c>
      <c r="F561" s="8" t="s">
        <v>46</v>
      </c>
      <c r="G561" s="6" t="s">
        <v>31</v>
      </c>
      <c r="H561" s="9">
        <v>19.95</v>
      </c>
      <c r="I561" s="10">
        <v>2</v>
      </c>
      <c r="J561" s="9">
        <f>ROUND(H561*I561,2)</f>
        <v>39.9</v>
      </c>
      <c r="K561" s="9">
        <f>J561*0.06</f>
        <v>2.3939999999999997</v>
      </c>
      <c r="L561" s="11">
        <f t="shared" si="76"/>
        <v>42.29</v>
      </c>
      <c r="M561" s="11">
        <v>68.23</v>
      </c>
      <c r="N561" s="11">
        <f t="shared" si="77"/>
        <v>-28.330000000000005</v>
      </c>
      <c r="O561" s="12">
        <f t="shared" si="78"/>
        <v>-0.71002506265664178</v>
      </c>
      <c r="P561" s="6" t="s">
        <v>21</v>
      </c>
      <c r="Q561" s="6" t="str">
        <f>VLOOKUP(C561,'[1]Customer List Query'!$A$2:$B$48,2,FALSE)</f>
        <v>Steve</v>
      </c>
      <c r="R561" s="13"/>
    </row>
    <row r="562" spans="1:18" x14ac:dyDescent="0.25">
      <c r="A562" s="6">
        <v>10962</v>
      </c>
      <c r="B562" s="7">
        <v>40364</v>
      </c>
      <c r="C562" s="14" t="s">
        <v>84</v>
      </c>
      <c r="D562" s="14" t="s">
        <v>104</v>
      </c>
      <c r="E562" s="8" t="s">
        <v>65</v>
      </c>
      <c r="F562" s="6" t="s">
        <v>76</v>
      </c>
      <c r="G562" s="6" t="s">
        <v>49</v>
      </c>
      <c r="H562" s="9">
        <v>50</v>
      </c>
      <c r="I562" s="10"/>
      <c r="J562" s="9">
        <f>H562</f>
        <v>50</v>
      </c>
      <c r="K562" s="9">
        <v>0</v>
      </c>
      <c r="L562" s="11">
        <f t="shared" si="76"/>
        <v>50</v>
      </c>
      <c r="M562" s="11">
        <v>200</v>
      </c>
      <c r="N562" s="11">
        <f t="shared" si="77"/>
        <v>-150</v>
      </c>
      <c r="O562" s="12">
        <f t="shared" si="78"/>
        <v>-3</v>
      </c>
      <c r="P562" s="6" t="s">
        <v>21</v>
      </c>
      <c r="Q562" s="6" t="str">
        <f>VLOOKUP(C562,'[1]Customer List Query'!$A$2:$B$48,2,FALSE)</f>
        <v>Molly</v>
      </c>
      <c r="R562" s="13"/>
    </row>
    <row r="563" spans="1:18" x14ac:dyDescent="0.25">
      <c r="A563" s="6">
        <v>10963</v>
      </c>
      <c r="B563" s="7">
        <v>40364</v>
      </c>
      <c r="C563" s="14" t="s">
        <v>77</v>
      </c>
      <c r="D563" s="14" t="s">
        <v>106</v>
      </c>
      <c r="E563" s="8" t="s">
        <v>26</v>
      </c>
      <c r="F563" s="6" t="s">
        <v>100</v>
      </c>
      <c r="G563" s="6" t="s">
        <v>28</v>
      </c>
      <c r="H563" s="9">
        <v>89.95</v>
      </c>
      <c r="I563" s="10">
        <v>9</v>
      </c>
      <c r="J563" s="9">
        <f t="shared" ref="J563:J579" si="83">ROUND(H563*I563,2)</f>
        <v>809.55</v>
      </c>
      <c r="K563" s="9">
        <f t="shared" ref="K563:K579" si="84">J563*0.06</f>
        <v>48.572999999999993</v>
      </c>
      <c r="L563" s="11">
        <f t="shared" si="76"/>
        <v>858.12</v>
      </c>
      <c r="M563" s="11">
        <v>314.83</v>
      </c>
      <c r="N563" s="11">
        <f t="shared" si="77"/>
        <v>494.71999999999997</v>
      </c>
      <c r="O563" s="12">
        <f t="shared" si="78"/>
        <v>0.61110493484034345</v>
      </c>
      <c r="P563" s="6" t="s">
        <v>21</v>
      </c>
      <c r="Q563" s="6" t="str">
        <f>VLOOKUP(C563,'[1]Customer List Query'!$A$2:$B$48,2,FALSE)</f>
        <v>Bobby</v>
      </c>
      <c r="R563" s="13"/>
    </row>
    <row r="564" spans="1:18" x14ac:dyDescent="0.25">
      <c r="A564" s="6">
        <v>10964</v>
      </c>
      <c r="B564" s="7">
        <v>40364</v>
      </c>
      <c r="C564" s="14" t="s">
        <v>77</v>
      </c>
      <c r="D564" s="14" t="s">
        <v>106</v>
      </c>
      <c r="E564" s="8" t="s">
        <v>26</v>
      </c>
      <c r="F564" s="6" t="s">
        <v>100</v>
      </c>
      <c r="G564" s="6" t="s">
        <v>28</v>
      </c>
      <c r="H564" s="9">
        <v>295.95</v>
      </c>
      <c r="I564" s="10">
        <v>2</v>
      </c>
      <c r="J564" s="9">
        <f t="shared" si="83"/>
        <v>591.9</v>
      </c>
      <c r="K564" s="9">
        <f t="shared" si="84"/>
        <v>35.513999999999996</v>
      </c>
      <c r="L564" s="11">
        <f t="shared" si="76"/>
        <v>627.41</v>
      </c>
      <c r="M564" s="11">
        <v>887.85</v>
      </c>
      <c r="N564" s="11">
        <f t="shared" si="77"/>
        <v>-295.95000000000005</v>
      </c>
      <c r="O564" s="12">
        <f t="shared" si="78"/>
        <v>-0.50000000000000011</v>
      </c>
      <c r="P564" s="6" t="s">
        <v>21</v>
      </c>
      <c r="Q564" s="6" t="str">
        <f>VLOOKUP(C564,'[1]Customer List Query'!$A$2:$B$48,2,FALSE)</f>
        <v>Bobby</v>
      </c>
      <c r="R564" s="13"/>
    </row>
    <row r="565" spans="1:18" x14ac:dyDescent="0.25">
      <c r="A565" s="6">
        <v>10965</v>
      </c>
      <c r="B565" s="7">
        <v>40365</v>
      </c>
      <c r="C565" s="14" t="s">
        <v>57</v>
      </c>
      <c r="D565" s="14" t="s">
        <v>104</v>
      </c>
      <c r="E565" s="6" t="s">
        <v>18</v>
      </c>
      <c r="F565" s="6" t="s">
        <v>53</v>
      </c>
      <c r="G565" s="8" t="s">
        <v>42</v>
      </c>
      <c r="H565" s="9">
        <v>15.95</v>
      </c>
      <c r="I565" s="10">
        <v>9</v>
      </c>
      <c r="J565" s="9">
        <f t="shared" si="83"/>
        <v>143.55000000000001</v>
      </c>
      <c r="K565" s="9">
        <f t="shared" si="84"/>
        <v>8.6129999999999995</v>
      </c>
      <c r="L565" s="11">
        <f t="shared" si="76"/>
        <v>152.16</v>
      </c>
      <c r="M565" s="11">
        <v>48.81</v>
      </c>
      <c r="N565" s="11">
        <f t="shared" si="77"/>
        <v>94.740000000000009</v>
      </c>
      <c r="O565" s="12">
        <f t="shared" si="78"/>
        <v>0.65997910135841176</v>
      </c>
      <c r="P565" s="6" t="s">
        <v>21</v>
      </c>
      <c r="Q565" s="6" t="str">
        <f>VLOOKUP(C565,'[1]Customer List Query'!$A$2:$B$48,2,FALSE)</f>
        <v>Kelly</v>
      </c>
      <c r="R565" s="13"/>
    </row>
    <row r="566" spans="1:18" x14ac:dyDescent="0.25">
      <c r="A566" s="6">
        <v>10966</v>
      </c>
      <c r="B566" s="7">
        <v>40365</v>
      </c>
      <c r="C566" t="s">
        <v>67</v>
      </c>
      <c r="D566" s="14" t="s">
        <v>104</v>
      </c>
      <c r="E566" s="6" t="s">
        <v>18</v>
      </c>
      <c r="F566" s="8" t="s">
        <v>78</v>
      </c>
      <c r="G566" s="6" t="s">
        <v>20</v>
      </c>
      <c r="H566" s="9">
        <v>15.49</v>
      </c>
      <c r="I566" s="10">
        <v>3</v>
      </c>
      <c r="J566" s="9">
        <f t="shared" si="83"/>
        <v>46.47</v>
      </c>
      <c r="K566" s="9">
        <f t="shared" si="84"/>
        <v>2.7881999999999998</v>
      </c>
      <c r="L566" s="11">
        <f t="shared" si="76"/>
        <v>49.26</v>
      </c>
      <c r="M566" s="11">
        <v>85.2</v>
      </c>
      <c r="N566" s="11">
        <f t="shared" si="77"/>
        <v>-38.730000000000004</v>
      </c>
      <c r="O566" s="12">
        <f t="shared" si="78"/>
        <v>-0.83344092963202077</v>
      </c>
      <c r="P566" s="6" t="s">
        <v>43</v>
      </c>
      <c r="Q566" s="6" t="str">
        <f>VLOOKUP(C566,'[1]Customer List Query'!$A$2:$B$48,2,FALSE)</f>
        <v>Scott</v>
      </c>
      <c r="R566" s="13"/>
    </row>
    <row r="567" spans="1:18" x14ac:dyDescent="0.25">
      <c r="A567" s="6">
        <v>10967</v>
      </c>
      <c r="B567" s="7">
        <v>40365</v>
      </c>
      <c r="C567" s="14" t="s">
        <v>25</v>
      </c>
      <c r="D567" s="14" t="s">
        <v>106</v>
      </c>
      <c r="E567" s="8" t="s">
        <v>26</v>
      </c>
      <c r="F567" s="8" t="s">
        <v>39</v>
      </c>
      <c r="G567" s="6" t="s">
        <v>31</v>
      </c>
      <c r="H567" s="9">
        <v>221.36</v>
      </c>
      <c r="I567" s="10">
        <v>10</v>
      </c>
      <c r="J567" s="9">
        <f t="shared" si="83"/>
        <v>2213.6</v>
      </c>
      <c r="K567" s="9">
        <f t="shared" si="84"/>
        <v>132.816</v>
      </c>
      <c r="L567" s="11">
        <f t="shared" si="76"/>
        <v>2346.42</v>
      </c>
      <c r="M567" s="11">
        <v>278.91000000000003</v>
      </c>
      <c r="N567" s="11">
        <f t="shared" si="77"/>
        <v>1934.6899999999998</v>
      </c>
      <c r="O567" s="12">
        <f t="shared" si="78"/>
        <v>0.87400162631008305</v>
      </c>
      <c r="P567" s="6" t="s">
        <v>21</v>
      </c>
      <c r="Q567" s="6" t="str">
        <f>VLOOKUP(C567,'[1]Customer List Query'!$A$2:$B$48,2,FALSE)</f>
        <v>Scott</v>
      </c>
      <c r="R567" s="13"/>
    </row>
    <row r="568" spans="1:18" x14ac:dyDescent="0.25">
      <c r="A568" s="6">
        <v>10968</v>
      </c>
      <c r="B568" s="7">
        <v>40365</v>
      </c>
      <c r="C568" t="s">
        <v>38</v>
      </c>
      <c r="D568" s="14" t="s">
        <v>108</v>
      </c>
      <c r="E568" s="6" t="s">
        <v>18</v>
      </c>
      <c r="F568" s="8" t="s">
        <v>19</v>
      </c>
      <c r="G568" s="6" t="s">
        <v>20</v>
      </c>
      <c r="H568" s="9">
        <v>44.64</v>
      </c>
      <c r="I568" s="10">
        <v>4</v>
      </c>
      <c r="J568" s="9">
        <f t="shared" si="83"/>
        <v>178.56</v>
      </c>
      <c r="K568" s="9">
        <f t="shared" si="84"/>
        <v>10.7136</v>
      </c>
      <c r="L568" s="11">
        <f t="shared" si="76"/>
        <v>189.27</v>
      </c>
      <c r="M568" s="11">
        <v>108.48</v>
      </c>
      <c r="N568" s="11">
        <f t="shared" si="77"/>
        <v>70.08</v>
      </c>
      <c r="O568" s="12">
        <f t="shared" si="78"/>
        <v>0.39247311827956988</v>
      </c>
      <c r="P568" s="6" t="s">
        <v>21</v>
      </c>
      <c r="Q568" s="6" t="str">
        <f>VLOOKUP(C568,'[1]Customer List Query'!$A$2:$B$48,2,FALSE)</f>
        <v>Steve</v>
      </c>
      <c r="R568" s="13"/>
    </row>
    <row r="569" spans="1:18" x14ac:dyDescent="0.25">
      <c r="A569" s="6">
        <v>10969</v>
      </c>
      <c r="B569" s="7">
        <v>40369</v>
      </c>
      <c r="C569" t="s">
        <v>59</v>
      </c>
      <c r="D569" s="14" t="s">
        <v>104</v>
      </c>
      <c r="E569" s="6" t="s">
        <v>18</v>
      </c>
      <c r="F569" s="6" t="s">
        <v>60</v>
      </c>
      <c r="G569" s="6" t="s">
        <v>28</v>
      </c>
      <c r="H569" s="9">
        <v>185.81</v>
      </c>
      <c r="I569" s="10">
        <v>7</v>
      </c>
      <c r="J569" s="9">
        <f t="shared" si="83"/>
        <v>1300.67</v>
      </c>
      <c r="K569" s="9">
        <f t="shared" si="84"/>
        <v>78.040199999999999</v>
      </c>
      <c r="L569" s="11">
        <f t="shared" si="76"/>
        <v>1378.71</v>
      </c>
      <c r="M569" s="11">
        <v>74.319999999999993</v>
      </c>
      <c r="N569" s="11">
        <f t="shared" si="77"/>
        <v>1226.3500000000001</v>
      </c>
      <c r="O569" s="12">
        <f t="shared" si="78"/>
        <v>0.94286021819523791</v>
      </c>
      <c r="P569" s="6" t="s">
        <v>21</v>
      </c>
      <c r="Q569" s="6" t="str">
        <f>VLOOKUP(C569,'[1]Customer List Query'!$A$2:$B$48,2,FALSE)</f>
        <v>Steve</v>
      </c>
      <c r="R569" s="13"/>
    </row>
    <row r="570" spans="1:18" x14ac:dyDescent="0.25">
      <c r="A570" s="6">
        <v>10970</v>
      </c>
      <c r="B570" s="7">
        <v>40369</v>
      </c>
      <c r="C570" s="14" t="s">
        <v>86</v>
      </c>
      <c r="D570" s="14" t="s">
        <v>108</v>
      </c>
      <c r="E570" s="8" t="s">
        <v>26</v>
      </c>
      <c r="F570" s="6" t="s">
        <v>101</v>
      </c>
      <c r="G570" s="6" t="s">
        <v>28</v>
      </c>
      <c r="H570" s="9">
        <v>329.45</v>
      </c>
      <c r="I570" s="10">
        <v>6</v>
      </c>
      <c r="J570" s="9">
        <f t="shared" si="83"/>
        <v>1976.7</v>
      </c>
      <c r="K570" s="9">
        <f t="shared" si="84"/>
        <v>118.602</v>
      </c>
      <c r="L570" s="11">
        <f t="shared" si="76"/>
        <v>2095.3000000000002</v>
      </c>
      <c r="M570" s="11">
        <v>1334.27</v>
      </c>
      <c r="N570" s="11">
        <f t="shared" si="77"/>
        <v>642.43000000000006</v>
      </c>
      <c r="O570" s="12">
        <f t="shared" si="78"/>
        <v>0.32500126473415292</v>
      </c>
      <c r="P570" s="6" t="s">
        <v>21</v>
      </c>
      <c r="Q570" s="6" t="str">
        <f>VLOOKUP(C570,'[1]Customer List Query'!$A$2:$B$48,2,FALSE)</f>
        <v>Kelly</v>
      </c>
      <c r="R570" s="13"/>
    </row>
    <row r="571" spans="1:18" x14ac:dyDescent="0.25">
      <c r="A571" s="6">
        <v>10971</v>
      </c>
      <c r="B571" s="7">
        <v>40369</v>
      </c>
      <c r="C571" s="14" t="s">
        <v>84</v>
      </c>
      <c r="D571" s="14" t="s">
        <v>104</v>
      </c>
      <c r="E571" s="8" t="s">
        <v>65</v>
      </c>
      <c r="F571" s="6" t="s">
        <v>70</v>
      </c>
      <c r="G571" s="6" t="s">
        <v>31</v>
      </c>
      <c r="H571" s="9">
        <v>10</v>
      </c>
      <c r="I571" s="10">
        <v>6</v>
      </c>
      <c r="J571" s="9">
        <f t="shared" si="83"/>
        <v>60</v>
      </c>
      <c r="K571" s="9">
        <f t="shared" si="84"/>
        <v>3.5999999999999996</v>
      </c>
      <c r="L571" s="11">
        <f t="shared" si="76"/>
        <v>63.6</v>
      </c>
      <c r="M571" s="11">
        <v>32.799999999999997</v>
      </c>
      <c r="N571" s="11">
        <f t="shared" si="77"/>
        <v>27.200000000000003</v>
      </c>
      <c r="O571" s="12">
        <f t="shared" si="78"/>
        <v>0.45333333333333337</v>
      </c>
      <c r="P571" s="6" t="s">
        <v>21</v>
      </c>
      <c r="Q571" s="6" t="str">
        <f>VLOOKUP(C571,'[1]Customer List Query'!$A$2:$B$48,2,FALSE)</f>
        <v>Molly</v>
      </c>
      <c r="R571" s="13"/>
    </row>
    <row r="572" spans="1:18" x14ac:dyDescent="0.25">
      <c r="A572" s="6">
        <v>10972</v>
      </c>
      <c r="B572" s="7">
        <v>40370</v>
      </c>
      <c r="C572" s="14" t="s">
        <v>63</v>
      </c>
      <c r="D572" s="14" t="s">
        <v>104</v>
      </c>
      <c r="E572" s="6" t="s">
        <v>18</v>
      </c>
      <c r="F572" s="8" t="s">
        <v>19</v>
      </c>
      <c r="G572" s="6" t="s">
        <v>20</v>
      </c>
      <c r="H572" s="9">
        <v>45.94</v>
      </c>
      <c r="I572" s="10">
        <v>6</v>
      </c>
      <c r="J572" s="9">
        <f t="shared" si="83"/>
        <v>275.64</v>
      </c>
      <c r="K572" s="9">
        <f t="shared" si="84"/>
        <v>16.538399999999999</v>
      </c>
      <c r="L572" s="11">
        <f t="shared" si="76"/>
        <v>292.18</v>
      </c>
      <c r="M572" s="11">
        <v>38.590000000000003</v>
      </c>
      <c r="N572" s="11">
        <f t="shared" si="77"/>
        <v>237.04999999999998</v>
      </c>
      <c r="O572" s="12">
        <f t="shared" si="78"/>
        <v>0.85999854883180959</v>
      </c>
      <c r="P572" s="6" t="s">
        <v>21</v>
      </c>
      <c r="Q572" s="6" t="str">
        <f>VLOOKUP(C572,'[1]Customer List Query'!$A$2:$B$48,2,FALSE)</f>
        <v>Doug</v>
      </c>
      <c r="R572" s="13"/>
    </row>
    <row r="573" spans="1:18" x14ac:dyDescent="0.25">
      <c r="A573" s="6">
        <v>10973</v>
      </c>
      <c r="B573" s="7">
        <v>40370</v>
      </c>
      <c r="C573" t="s">
        <v>91</v>
      </c>
      <c r="D573" s="14" t="s">
        <v>106</v>
      </c>
      <c r="E573" s="6" t="s">
        <v>18</v>
      </c>
      <c r="F573" s="6" t="s">
        <v>81</v>
      </c>
      <c r="G573" s="6" t="s">
        <v>20</v>
      </c>
      <c r="H573" s="9">
        <v>134</v>
      </c>
      <c r="I573" s="10">
        <v>3</v>
      </c>
      <c r="J573" s="9">
        <f t="shared" si="83"/>
        <v>402</v>
      </c>
      <c r="K573" s="9">
        <f t="shared" si="84"/>
        <v>24.119999999999997</v>
      </c>
      <c r="L573" s="11">
        <f t="shared" si="76"/>
        <v>426.12</v>
      </c>
      <c r="M573" s="11">
        <v>422.1</v>
      </c>
      <c r="N573" s="11">
        <f t="shared" si="77"/>
        <v>-20.100000000000023</v>
      </c>
      <c r="O573" s="12">
        <f t="shared" si="78"/>
        <v>-5.0000000000000058E-2</v>
      </c>
      <c r="P573" s="6" t="s">
        <v>21</v>
      </c>
      <c r="Q573" s="6" t="str">
        <f>VLOOKUP(C573,'[1]Customer List Query'!$A$2:$B$48,2,FALSE)</f>
        <v>Doug</v>
      </c>
      <c r="R573" s="13"/>
    </row>
    <row r="574" spans="1:18" x14ac:dyDescent="0.25">
      <c r="A574" s="6">
        <v>10974</v>
      </c>
      <c r="B574" s="7">
        <v>40370</v>
      </c>
      <c r="C574" t="s">
        <v>22</v>
      </c>
      <c r="D574" s="14" t="s">
        <v>105</v>
      </c>
      <c r="E574" s="6" t="s">
        <v>18</v>
      </c>
      <c r="F574" s="6" t="s">
        <v>81</v>
      </c>
      <c r="G574" s="6" t="s">
        <v>20</v>
      </c>
      <c r="H574" s="9">
        <v>178</v>
      </c>
      <c r="I574" s="10">
        <v>6</v>
      </c>
      <c r="J574" s="9">
        <f t="shared" si="83"/>
        <v>1068</v>
      </c>
      <c r="K574" s="9">
        <f t="shared" si="84"/>
        <v>64.08</v>
      </c>
      <c r="L574" s="11">
        <f t="shared" si="76"/>
        <v>1132.08</v>
      </c>
      <c r="M574" s="11">
        <v>712</v>
      </c>
      <c r="N574" s="11">
        <f t="shared" si="77"/>
        <v>356</v>
      </c>
      <c r="O574" s="12">
        <f t="shared" si="78"/>
        <v>0.33333333333333331</v>
      </c>
      <c r="P574" s="6" t="s">
        <v>21</v>
      </c>
      <c r="Q574" s="6" t="str">
        <f>VLOOKUP(C574,'[1]Customer List Query'!$A$2:$B$48,2,FALSE)</f>
        <v>Chris</v>
      </c>
      <c r="R574" s="13"/>
    </row>
    <row r="575" spans="1:18" x14ac:dyDescent="0.25">
      <c r="A575" s="6">
        <v>10975</v>
      </c>
      <c r="B575" s="7">
        <v>40370</v>
      </c>
      <c r="C575" s="14" t="s">
        <v>73</v>
      </c>
      <c r="D575" s="14" t="s">
        <v>104</v>
      </c>
      <c r="E575" s="6" t="s">
        <v>18</v>
      </c>
      <c r="F575" s="6" t="s">
        <v>51</v>
      </c>
      <c r="G575" s="6" t="s">
        <v>31</v>
      </c>
      <c r="H575" s="9">
        <v>499.5</v>
      </c>
      <c r="I575" s="10">
        <v>1</v>
      </c>
      <c r="J575" s="9">
        <f t="shared" si="83"/>
        <v>499.5</v>
      </c>
      <c r="K575" s="9">
        <f t="shared" si="84"/>
        <v>29.97</v>
      </c>
      <c r="L575" s="11">
        <f t="shared" si="76"/>
        <v>529.47</v>
      </c>
      <c r="M575" s="11">
        <v>164.84</v>
      </c>
      <c r="N575" s="11">
        <f t="shared" si="77"/>
        <v>334.65999999999997</v>
      </c>
      <c r="O575" s="12">
        <f t="shared" si="78"/>
        <v>0.66998998998998993</v>
      </c>
      <c r="P575" s="6" t="s">
        <v>21</v>
      </c>
      <c r="Q575" s="6" t="str">
        <f>VLOOKUP(C575,'[1]Customer List Query'!$A$2:$B$48,2,FALSE)</f>
        <v>Kelly</v>
      </c>
      <c r="R575" s="13"/>
    </row>
    <row r="576" spans="1:18" x14ac:dyDescent="0.25">
      <c r="A576" s="6">
        <v>10976</v>
      </c>
      <c r="B576" s="7">
        <v>40370</v>
      </c>
      <c r="C576" s="14" t="s">
        <v>63</v>
      </c>
      <c r="D576" s="14" t="s">
        <v>104</v>
      </c>
      <c r="E576" s="6" t="s">
        <v>18</v>
      </c>
      <c r="F576" s="6" t="s">
        <v>97</v>
      </c>
      <c r="G576" s="6" t="s">
        <v>20</v>
      </c>
      <c r="H576" s="9">
        <v>36.5</v>
      </c>
      <c r="I576" s="10">
        <v>1</v>
      </c>
      <c r="J576" s="9">
        <f t="shared" si="83"/>
        <v>36.5</v>
      </c>
      <c r="K576" s="9">
        <f t="shared" si="84"/>
        <v>2.19</v>
      </c>
      <c r="L576" s="11">
        <f t="shared" si="76"/>
        <v>38.69</v>
      </c>
      <c r="M576" s="11">
        <v>9.86</v>
      </c>
      <c r="N576" s="11">
        <f t="shared" si="77"/>
        <v>26.64</v>
      </c>
      <c r="O576" s="12">
        <f t="shared" si="78"/>
        <v>0.72986301369863016</v>
      </c>
      <c r="P576" s="6" t="s">
        <v>21</v>
      </c>
      <c r="Q576" s="6" t="str">
        <f>VLOOKUP(C576,'[1]Customer List Query'!$A$2:$B$48,2,FALSE)</f>
        <v>Doug</v>
      </c>
      <c r="R576" s="13"/>
    </row>
    <row r="577" spans="1:18" x14ac:dyDescent="0.25">
      <c r="A577" s="6">
        <v>10977</v>
      </c>
      <c r="B577" s="7">
        <v>40370</v>
      </c>
      <c r="C577" s="14" t="s">
        <v>57</v>
      </c>
      <c r="D577" s="14" t="s">
        <v>104</v>
      </c>
      <c r="E577" s="6" t="s">
        <v>18</v>
      </c>
      <c r="F577" s="6" t="s">
        <v>27</v>
      </c>
      <c r="G577" s="6" t="s">
        <v>28</v>
      </c>
      <c r="H577" s="9">
        <v>23.95</v>
      </c>
      <c r="I577" s="10">
        <v>3</v>
      </c>
      <c r="J577" s="9">
        <f t="shared" si="83"/>
        <v>71.849999999999994</v>
      </c>
      <c r="K577" s="9">
        <f t="shared" si="84"/>
        <v>4.3109999999999999</v>
      </c>
      <c r="L577" s="11">
        <f t="shared" si="76"/>
        <v>76.16</v>
      </c>
      <c r="M577" s="11">
        <v>41.91</v>
      </c>
      <c r="N577" s="11">
        <f t="shared" si="77"/>
        <v>29.939999999999998</v>
      </c>
      <c r="O577" s="12">
        <f t="shared" si="78"/>
        <v>0.41670146137787056</v>
      </c>
      <c r="P577" s="6" t="s">
        <v>21</v>
      </c>
      <c r="Q577" s="6" t="str">
        <f>VLOOKUP(C577,'[1]Customer List Query'!$A$2:$B$48,2,FALSE)</f>
        <v>Kelly</v>
      </c>
      <c r="R577" s="13"/>
    </row>
    <row r="578" spans="1:18" x14ac:dyDescent="0.25">
      <c r="A578" s="6">
        <v>10978</v>
      </c>
      <c r="B578" s="7">
        <v>40371</v>
      </c>
      <c r="C578" s="14" t="s">
        <v>74</v>
      </c>
      <c r="D578" s="14" t="s">
        <v>106</v>
      </c>
      <c r="E578" s="6" t="s">
        <v>18</v>
      </c>
      <c r="F578" s="6" t="s">
        <v>33</v>
      </c>
      <c r="G578" s="6" t="s">
        <v>20</v>
      </c>
      <c r="H578" s="9">
        <v>4.3</v>
      </c>
      <c r="I578" s="10">
        <v>6</v>
      </c>
      <c r="J578" s="9">
        <f t="shared" si="83"/>
        <v>25.8</v>
      </c>
      <c r="K578" s="9">
        <f t="shared" si="84"/>
        <v>1.548</v>
      </c>
      <c r="L578" s="11">
        <f t="shared" ref="L578:L641" si="85">ROUND(J578+K578,2)</f>
        <v>27.35</v>
      </c>
      <c r="M578" s="11">
        <v>9.4600000000000009</v>
      </c>
      <c r="N578" s="11">
        <f t="shared" ref="N578:N641" si="86">J578-M578</f>
        <v>16.34</v>
      </c>
      <c r="O578" s="12">
        <f t="shared" ref="O578:O641" si="87">N578/J578</f>
        <v>0.6333333333333333</v>
      </c>
      <c r="P578" s="6" t="s">
        <v>21</v>
      </c>
      <c r="Q578" s="6" t="str">
        <f>VLOOKUP(C578,'[1]Customer List Query'!$A$2:$B$48,2,FALSE)</f>
        <v>Steve</v>
      </c>
      <c r="R578" s="13"/>
    </row>
    <row r="579" spans="1:18" x14ac:dyDescent="0.25">
      <c r="A579" s="6">
        <v>10979</v>
      </c>
      <c r="B579" s="7">
        <v>40371</v>
      </c>
      <c r="C579" t="s">
        <v>59</v>
      </c>
      <c r="D579" s="14" t="s">
        <v>104</v>
      </c>
      <c r="E579" s="6" t="s">
        <v>18</v>
      </c>
      <c r="F579" s="6" t="s">
        <v>27</v>
      </c>
      <c r="G579" s="6" t="s">
        <v>28</v>
      </c>
      <c r="H579" s="9">
        <v>14.95</v>
      </c>
      <c r="I579" s="10">
        <v>1</v>
      </c>
      <c r="J579" s="9">
        <f t="shared" si="83"/>
        <v>14.95</v>
      </c>
      <c r="K579" s="9">
        <f t="shared" si="84"/>
        <v>0.89699999999999991</v>
      </c>
      <c r="L579" s="11">
        <f t="shared" si="85"/>
        <v>15.85</v>
      </c>
      <c r="M579" s="11">
        <v>49.34</v>
      </c>
      <c r="N579" s="11">
        <f t="shared" si="86"/>
        <v>-34.39</v>
      </c>
      <c r="O579" s="12">
        <f t="shared" si="87"/>
        <v>-2.3003344481605352</v>
      </c>
      <c r="P579" s="6" t="s">
        <v>43</v>
      </c>
      <c r="Q579" s="6" t="str">
        <f>VLOOKUP(C579,'[1]Customer List Query'!$A$2:$B$48,2,FALSE)</f>
        <v>Steve</v>
      </c>
      <c r="R579" s="13"/>
    </row>
    <row r="580" spans="1:18" x14ac:dyDescent="0.25">
      <c r="A580" s="6">
        <v>10980</v>
      </c>
      <c r="B580" s="7">
        <v>40371</v>
      </c>
      <c r="C580" t="s">
        <v>71</v>
      </c>
      <c r="D580" s="14" t="s">
        <v>104</v>
      </c>
      <c r="E580" s="6" t="s">
        <v>18</v>
      </c>
      <c r="F580" s="6" t="s">
        <v>48</v>
      </c>
      <c r="G580" s="6" t="s">
        <v>49</v>
      </c>
      <c r="H580" s="9">
        <v>54</v>
      </c>
      <c r="I580" s="10"/>
      <c r="J580" s="9">
        <f>H580</f>
        <v>54</v>
      </c>
      <c r="K580" s="9">
        <v>0</v>
      </c>
      <c r="L580" s="11">
        <f t="shared" si="85"/>
        <v>54</v>
      </c>
      <c r="M580" s="11">
        <v>232.2</v>
      </c>
      <c r="N580" s="11">
        <f t="shared" si="86"/>
        <v>-178.2</v>
      </c>
      <c r="O580" s="12">
        <f t="shared" si="87"/>
        <v>-3.3</v>
      </c>
      <c r="P580" s="6" t="s">
        <v>21</v>
      </c>
      <c r="Q580" s="6" t="str">
        <f>VLOOKUP(C580,'[1]Customer List Query'!$A$2:$B$48,2,FALSE)</f>
        <v>Molly</v>
      </c>
      <c r="R580" s="13"/>
    </row>
    <row r="581" spans="1:18" x14ac:dyDescent="0.25">
      <c r="A581" s="6">
        <v>10981</v>
      </c>
      <c r="B581" s="7">
        <v>40371</v>
      </c>
      <c r="C581" t="s">
        <v>69</v>
      </c>
      <c r="D581" s="14" t="s">
        <v>104</v>
      </c>
      <c r="E581" s="6" t="s">
        <v>18</v>
      </c>
      <c r="F581" s="6" t="s">
        <v>60</v>
      </c>
      <c r="G581" s="6" t="s">
        <v>28</v>
      </c>
      <c r="H581" s="9">
        <v>179.03</v>
      </c>
      <c r="I581" s="10">
        <v>7</v>
      </c>
      <c r="J581" s="9">
        <f>ROUND(H581*I581,2)</f>
        <v>1253.21</v>
      </c>
      <c r="K581" s="9">
        <f>J581*0.06</f>
        <v>75.192599999999999</v>
      </c>
      <c r="L581" s="11">
        <f t="shared" si="85"/>
        <v>1328.4</v>
      </c>
      <c r="M581" s="11">
        <v>311.51</v>
      </c>
      <c r="N581" s="11">
        <f t="shared" si="86"/>
        <v>941.7</v>
      </c>
      <c r="O581" s="12">
        <f t="shared" si="87"/>
        <v>0.75143032692046829</v>
      </c>
      <c r="P581" s="6" t="s">
        <v>21</v>
      </c>
      <c r="Q581" s="6" t="str">
        <f>VLOOKUP(C581,'[1]Customer List Query'!$A$2:$B$48,2,FALSE)</f>
        <v>Tammy</v>
      </c>
      <c r="R581" s="13"/>
    </row>
    <row r="582" spans="1:18" x14ac:dyDescent="0.25">
      <c r="A582" s="6">
        <v>10982</v>
      </c>
      <c r="B582" s="7">
        <v>40371</v>
      </c>
      <c r="C582" t="s">
        <v>44</v>
      </c>
      <c r="D582" s="14" t="s">
        <v>104</v>
      </c>
      <c r="E582" s="6" t="s">
        <v>18</v>
      </c>
      <c r="F582" s="6" t="s">
        <v>88</v>
      </c>
      <c r="G582" s="8" t="s">
        <v>42</v>
      </c>
      <c r="H582" s="9">
        <v>69.989999999999995</v>
      </c>
      <c r="I582" s="10">
        <v>6</v>
      </c>
      <c r="J582" s="9">
        <f>ROUND(H582*I582,2)</f>
        <v>419.94</v>
      </c>
      <c r="K582" s="9">
        <f>J582*0.06</f>
        <v>25.196400000000001</v>
      </c>
      <c r="L582" s="11">
        <f t="shared" si="85"/>
        <v>445.14</v>
      </c>
      <c r="M582" s="11">
        <v>205.77</v>
      </c>
      <c r="N582" s="11">
        <f t="shared" si="86"/>
        <v>214.17</v>
      </c>
      <c r="O582" s="12">
        <f t="shared" si="87"/>
        <v>0.51000142877553933</v>
      </c>
      <c r="P582" s="6" t="s">
        <v>21</v>
      </c>
      <c r="Q582" s="6" t="str">
        <f>VLOOKUP(C582,'[1]Customer List Query'!$A$2:$B$48,2,FALSE)</f>
        <v>Bobby</v>
      </c>
      <c r="R582" s="13"/>
    </row>
    <row r="583" spans="1:18" x14ac:dyDescent="0.25">
      <c r="A583" s="6">
        <v>10983</v>
      </c>
      <c r="B583" s="7">
        <v>40371</v>
      </c>
      <c r="C583" s="14" t="s">
        <v>75</v>
      </c>
      <c r="D583" s="14" t="s">
        <v>106</v>
      </c>
      <c r="E583" s="6" t="s">
        <v>18</v>
      </c>
      <c r="F583" s="6" t="s">
        <v>66</v>
      </c>
      <c r="G583" s="8" t="s">
        <v>42</v>
      </c>
      <c r="H583" s="9">
        <v>69.95</v>
      </c>
      <c r="I583" s="10">
        <v>1</v>
      </c>
      <c r="J583" s="9">
        <f>ROUND(H583*I583,2)</f>
        <v>69.95</v>
      </c>
      <c r="K583" s="9">
        <f>J583*0.06</f>
        <v>4.1970000000000001</v>
      </c>
      <c r="L583" s="11">
        <f t="shared" si="85"/>
        <v>74.150000000000006</v>
      </c>
      <c r="M583" s="11">
        <v>184.67</v>
      </c>
      <c r="N583" s="11">
        <f t="shared" si="86"/>
        <v>-114.71999999999998</v>
      </c>
      <c r="O583" s="12">
        <f t="shared" si="87"/>
        <v>-1.640028591851322</v>
      </c>
      <c r="P583" s="6" t="s">
        <v>21</v>
      </c>
      <c r="Q583" s="6" t="str">
        <f>VLOOKUP(C583,'[1]Customer List Query'!$A$2:$B$48,2,FALSE)</f>
        <v>Sandra</v>
      </c>
      <c r="R583" s="13"/>
    </row>
    <row r="584" spans="1:18" x14ac:dyDescent="0.25">
      <c r="A584" s="6">
        <v>10984</v>
      </c>
      <c r="B584" s="7">
        <v>40371</v>
      </c>
      <c r="C584" t="s">
        <v>52</v>
      </c>
      <c r="D584" s="14" t="s">
        <v>107</v>
      </c>
      <c r="E584" s="8" t="s">
        <v>26</v>
      </c>
      <c r="F584" s="6" t="s">
        <v>48</v>
      </c>
      <c r="G584" s="6" t="s">
        <v>49</v>
      </c>
      <c r="H584" s="9">
        <v>95</v>
      </c>
      <c r="I584" s="10"/>
      <c r="J584" s="9">
        <f>H584</f>
        <v>95</v>
      </c>
      <c r="K584" s="9">
        <v>0</v>
      </c>
      <c r="L584" s="11">
        <f t="shared" si="85"/>
        <v>95</v>
      </c>
      <c r="M584" s="11">
        <v>60.8</v>
      </c>
      <c r="N584" s="11">
        <f t="shared" si="86"/>
        <v>34.200000000000003</v>
      </c>
      <c r="O584" s="12">
        <f t="shared" si="87"/>
        <v>0.36000000000000004</v>
      </c>
      <c r="P584" s="6" t="s">
        <v>21</v>
      </c>
      <c r="Q584" s="6" t="str">
        <f>VLOOKUP(C584,'[1]Customer List Query'!$A$2:$B$48,2,FALSE)</f>
        <v>Tammy</v>
      </c>
      <c r="R584" s="13"/>
    </row>
    <row r="585" spans="1:18" x14ac:dyDescent="0.25">
      <c r="A585" s="6">
        <v>10985</v>
      </c>
      <c r="B585" s="7">
        <v>40371</v>
      </c>
      <c r="C585" s="14" t="s">
        <v>64</v>
      </c>
      <c r="D585" s="14" t="s">
        <v>104</v>
      </c>
      <c r="E585" s="8" t="s">
        <v>65</v>
      </c>
      <c r="F585" s="6" t="s">
        <v>58</v>
      </c>
      <c r="G585" s="8" t="s">
        <v>42</v>
      </c>
      <c r="H585" s="9">
        <v>15</v>
      </c>
      <c r="I585" s="10">
        <v>9</v>
      </c>
      <c r="J585" s="9">
        <f t="shared" ref="J585:J593" si="88">ROUND(H585*I585,2)</f>
        <v>135</v>
      </c>
      <c r="K585" s="9">
        <f t="shared" ref="K585:K593" si="89">J585*0.06</f>
        <v>8.1</v>
      </c>
      <c r="L585" s="11">
        <f t="shared" si="85"/>
        <v>143.1</v>
      </c>
      <c r="M585" s="11">
        <v>171.43</v>
      </c>
      <c r="N585" s="11">
        <f t="shared" si="86"/>
        <v>-36.430000000000007</v>
      </c>
      <c r="O585" s="12">
        <f t="shared" si="87"/>
        <v>-0.2698518518518519</v>
      </c>
      <c r="P585" s="6" t="s">
        <v>24</v>
      </c>
      <c r="Q585" s="6" t="str">
        <f>VLOOKUP(C585,'[1]Customer List Query'!$A$2:$B$48,2,FALSE)</f>
        <v>Chris</v>
      </c>
      <c r="R585" s="13"/>
    </row>
    <row r="586" spans="1:18" x14ac:dyDescent="0.25">
      <c r="A586" s="6">
        <v>10986</v>
      </c>
      <c r="B586" s="7">
        <v>40372</v>
      </c>
      <c r="C586" t="s">
        <v>87</v>
      </c>
      <c r="D586" s="14" t="s">
        <v>104</v>
      </c>
      <c r="E586" s="6" t="s">
        <v>18</v>
      </c>
      <c r="F586" s="8" t="s">
        <v>39</v>
      </c>
      <c r="G586" s="6" t="s">
        <v>31</v>
      </c>
      <c r="H586" s="9">
        <v>227.36</v>
      </c>
      <c r="I586" s="10">
        <v>3</v>
      </c>
      <c r="J586" s="9">
        <f t="shared" si="88"/>
        <v>682.08</v>
      </c>
      <c r="K586" s="9">
        <f t="shared" si="89"/>
        <v>40.924799999999998</v>
      </c>
      <c r="L586" s="11">
        <f t="shared" si="85"/>
        <v>723</v>
      </c>
      <c r="M586" s="11">
        <v>200.08</v>
      </c>
      <c r="N586" s="11">
        <f t="shared" si="86"/>
        <v>482</v>
      </c>
      <c r="O586" s="12">
        <f t="shared" si="87"/>
        <v>0.70666197513488149</v>
      </c>
      <c r="P586" s="6" t="s">
        <v>21</v>
      </c>
      <c r="Q586" s="6" t="str">
        <f>VLOOKUP(C586,'[1]Customer List Query'!$A$2:$B$48,2,FALSE)</f>
        <v>Steve</v>
      </c>
      <c r="R586" s="13"/>
    </row>
    <row r="587" spans="1:18" x14ac:dyDescent="0.25">
      <c r="A587" s="6">
        <v>10987</v>
      </c>
      <c r="B587" s="7">
        <v>40372</v>
      </c>
      <c r="C587" t="s">
        <v>94</v>
      </c>
      <c r="D587" s="14" t="s">
        <v>104</v>
      </c>
      <c r="E587" s="6" t="s">
        <v>18</v>
      </c>
      <c r="F587" s="6" t="s">
        <v>51</v>
      </c>
      <c r="G587" s="6" t="s">
        <v>31</v>
      </c>
      <c r="H587" s="9">
        <v>629.5</v>
      </c>
      <c r="I587" s="10">
        <v>3</v>
      </c>
      <c r="J587" s="9">
        <f t="shared" si="88"/>
        <v>1888.5</v>
      </c>
      <c r="K587" s="9">
        <f t="shared" si="89"/>
        <v>113.31</v>
      </c>
      <c r="L587" s="11">
        <f t="shared" si="85"/>
        <v>2001.81</v>
      </c>
      <c r="M587" s="11">
        <v>660.98</v>
      </c>
      <c r="N587" s="11">
        <f t="shared" si="86"/>
        <v>1227.52</v>
      </c>
      <c r="O587" s="12">
        <f t="shared" si="87"/>
        <v>0.64999735239608158</v>
      </c>
      <c r="P587" s="6" t="s">
        <v>21</v>
      </c>
      <c r="Q587" s="6" t="str">
        <f>VLOOKUP(C587,'[1]Customer List Query'!$A$2:$B$48,2,FALSE)</f>
        <v>Scott</v>
      </c>
      <c r="R587" s="13"/>
    </row>
    <row r="588" spans="1:18" x14ac:dyDescent="0.25">
      <c r="A588" s="6">
        <v>10988</v>
      </c>
      <c r="B588" s="7">
        <v>40372</v>
      </c>
      <c r="C588" s="14" t="s">
        <v>63</v>
      </c>
      <c r="D588" s="14" t="s">
        <v>104</v>
      </c>
      <c r="E588" s="6" t="s">
        <v>18</v>
      </c>
      <c r="F588" s="6" t="s">
        <v>60</v>
      </c>
      <c r="G588" s="6" t="s">
        <v>28</v>
      </c>
      <c r="H588" s="9">
        <v>169.99</v>
      </c>
      <c r="I588" s="10">
        <v>1</v>
      </c>
      <c r="J588" s="9">
        <f t="shared" si="88"/>
        <v>169.99</v>
      </c>
      <c r="K588" s="9">
        <f t="shared" si="89"/>
        <v>10.199400000000001</v>
      </c>
      <c r="L588" s="11">
        <f t="shared" si="85"/>
        <v>180.19</v>
      </c>
      <c r="M588" s="11">
        <v>773.45</v>
      </c>
      <c r="N588" s="11">
        <f t="shared" si="86"/>
        <v>-603.46</v>
      </c>
      <c r="O588" s="12">
        <f t="shared" si="87"/>
        <v>-3.5499735278545796</v>
      </c>
      <c r="P588" s="6" t="s">
        <v>43</v>
      </c>
      <c r="Q588" s="6" t="str">
        <f>VLOOKUP(C588,'[1]Customer List Query'!$A$2:$B$48,2,FALSE)</f>
        <v>Doug</v>
      </c>
      <c r="R588" s="13"/>
    </row>
    <row r="589" spans="1:18" x14ac:dyDescent="0.25">
      <c r="A589" s="6">
        <v>10989</v>
      </c>
      <c r="B589" s="7">
        <v>40372</v>
      </c>
      <c r="C589" t="s">
        <v>36</v>
      </c>
      <c r="D589" s="14" t="s">
        <v>107</v>
      </c>
      <c r="E589" s="6" t="s">
        <v>18</v>
      </c>
      <c r="F589" s="6" t="s">
        <v>33</v>
      </c>
      <c r="G589" s="6" t="s">
        <v>20</v>
      </c>
      <c r="H589" s="9">
        <v>24.95</v>
      </c>
      <c r="I589" s="10">
        <v>2</v>
      </c>
      <c r="J589" s="9">
        <f t="shared" si="88"/>
        <v>49.9</v>
      </c>
      <c r="K589" s="9">
        <f t="shared" si="89"/>
        <v>2.9939999999999998</v>
      </c>
      <c r="L589" s="11">
        <f t="shared" si="85"/>
        <v>52.89</v>
      </c>
      <c r="M589" s="11">
        <v>57.88</v>
      </c>
      <c r="N589" s="11">
        <f t="shared" si="86"/>
        <v>-7.980000000000004</v>
      </c>
      <c r="O589" s="12">
        <f t="shared" si="87"/>
        <v>-0.1599198396793588</v>
      </c>
      <c r="P589" s="6" t="s">
        <v>21</v>
      </c>
      <c r="Q589" s="6" t="str">
        <f>VLOOKUP(C589,'[1]Customer List Query'!$A$2:$B$48,2,FALSE)</f>
        <v>Kelly</v>
      </c>
      <c r="R589" s="13"/>
    </row>
    <row r="590" spans="1:18" x14ac:dyDescent="0.25">
      <c r="A590" s="6">
        <v>10990</v>
      </c>
      <c r="B590" s="7">
        <v>40376</v>
      </c>
      <c r="C590" t="s">
        <v>85</v>
      </c>
      <c r="D590" s="14" t="s">
        <v>108</v>
      </c>
      <c r="E590" s="8" t="s">
        <v>26</v>
      </c>
      <c r="F590" s="8" t="s">
        <v>39</v>
      </c>
      <c r="G590" s="6" t="s">
        <v>31</v>
      </c>
      <c r="H590" s="9">
        <v>246.03</v>
      </c>
      <c r="I590" s="10">
        <v>7</v>
      </c>
      <c r="J590" s="9">
        <f t="shared" si="88"/>
        <v>1722.21</v>
      </c>
      <c r="K590" s="9">
        <f t="shared" si="89"/>
        <v>103.3326</v>
      </c>
      <c r="L590" s="11">
        <f t="shared" si="85"/>
        <v>1825.54</v>
      </c>
      <c r="M590" s="11">
        <v>472.38</v>
      </c>
      <c r="N590" s="11">
        <f t="shared" si="86"/>
        <v>1249.83</v>
      </c>
      <c r="O590" s="12">
        <f t="shared" si="87"/>
        <v>0.72571289215600876</v>
      </c>
      <c r="P590" s="6" t="s">
        <v>21</v>
      </c>
      <c r="Q590" s="6" t="str">
        <f>VLOOKUP(C590,'[1]Customer List Query'!$A$2:$B$48,2,FALSE)</f>
        <v>Sabrina</v>
      </c>
      <c r="R590" s="13"/>
    </row>
    <row r="591" spans="1:18" x14ac:dyDescent="0.25">
      <c r="A591" s="6">
        <v>10991</v>
      </c>
      <c r="B591" s="7">
        <v>40376</v>
      </c>
      <c r="C591" t="s">
        <v>34</v>
      </c>
      <c r="D591" s="14" t="s">
        <v>104</v>
      </c>
      <c r="E591" s="8" t="s">
        <v>26</v>
      </c>
      <c r="F591" s="8" t="s">
        <v>68</v>
      </c>
      <c r="G591" s="6" t="s">
        <v>31</v>
      </c>
      <c r="H591" s="9">
        <v>110.29</v>
      </c>
      <c r="I591" s="10">
        <v>9</v>
      </c>
      <c r="J591" s="9">
        <f t="shared" si="88"/>
        <v>992.61</v>
      </c>
      <c r="K591" s="9">
        <f t="shared" si="89"/>
        <v>59.556599999999996</v>
      </c>
      <c r="L591" s="11">
        <f t="shared" si="85"/>
        <v>1052.17</v>
      </c>
      <c r="M591" s="11">
        <v>397.04</v>
      </c>
      <c r="N591" s="11">
        <f t="shared" si="86"/>
        <v>595.56999999999994</v>
      </c>
      <c r="O591" s="12">
        <f t="shared" si="87"/>
        <v>0.60000402978007472</v>
      </c>
      <c r="P591" s="6" t="s">
        <v>21</v>
      </c>
      <c r="Q591" s="6" t="str">
        <f>VLOOKUP(C591,'[1]Customer List Query'!$A$2:$B$48,2,FALSE)</f>
        <v>Sabrina</v>
      </c>
      <c r="R591" s="13"/>
    </row>
    <row r="592" spans="1:18" x14ac:dyDescent="0.25">
      <c r="A592" s="6">
        <v>10992</v>
      </c>
      <c r="B592" s="7">
        <v>40376</v>
      </c>
      <c r="C592" s="14" t="s">
        <v>74</v>
      </c>
      <c r="D592" s="14" t="s">
        <v>106</v>
      </c>
      <c r="E592" s="6" t="s">
        <v>18</v>
      </c>
      <c r="F592" s="6" t="s">
        <v>58</v>
      </c>
      <c r="G592" s="8" t="s">
        <v>42</v>
      </c>
      <c r="H592" s="9">
        <v>29.95</v>
      </c>
      <c r="I592" s="10">
        <v>9</v>
      </c>
      <c r="J592" s="9">
        <f t="shared" si="88"/>
        <v>269.55</v>
      </c>
      <c r="K592" s="9">
        <f t="shared" si="89"/>
        <v>16.173000000000002</v>
      </c>
      <c r="L592" s="11">
        <f t="shared" si="85"/>
        <v>285.72000000000003</v>
      </c>
      <c r="M592" s="11">
        <v>35.94</v>
      </c>
      <c r="N592" s="11">
        <f t="shared" si="86"/>
        <v>233.61</v>
      </c>
      <c r="O592" s="12">
        <f t="shared" si="87"/>
        <v>0.8666666666666667</v>
      </c>
      <c r="P592" s="6" t="s">
        <v>21</v>
      </c>
      <c r="Q592" s="6" t="str">
        <f>VLOOKUP(C592,'[1]Customer List Query'!$A$2:$B$48,2,FALSE)</f>
        <v>Steve</v>
      </c>
      <c r="R592" s="13"/>
    </row>
    <row r="593" spans="1:18" x14ac:dyDescent="0.25">
      <c r="A593" s="6">
        <v>10993</v>
      </c>
      <c r="B593" s="7">
        <v>40377</v>
      </c>
      <c r="C593" s="6" t="s">
        <v>96</v>
      </c>
      <c r="D593" s="14" t="s">
        <v>104</v>
      </c>
      <c r="E593" s="8" t="s">
        <v>65</v>
      </c>
      <c r="F593" s="6" t="s">
        <v>23</v>
      </c>
      <c r="G593" s="6" t="s">
        <v>20</v>
      </c>
      <c r="H593" s="9">
        <v>19.95</v>
      </c>
      <c r="I593" s="10">
        <v>1</v>
      </c>
      <c r="J593" s="9">
        <f t="shared" si="88"/>
        <v>19.95</v>
      </c>
      <c r="K593" s="9">
        <f t="shared" si="89"/>
        <v>1.1969999999999998</v>
      </c>
      <c r="L593" s="11">
        <f t="shared" si="85"/>
        <v>21.15</v>
      </c>
      <c r="M593" s="11">
        <v>54.26</v>
      </c>
      <c r="N593" s="11">
        <f t="shared" si="86"/>
        <v>-34.31</v>
      </c>
      <c r="O593" s="12">
        <f t="shared" si="87"/>
        <v>-1.7197994987468674</v>
      </c>
      <c r="P593" s="6" t="s">
        <v>43</v>
      </c>
      <c r="Q593" s="6" t="str">
        <f>VLOOKUP(C593,'[1]Customer List Query'!$A$2:$B$48,2,FALSE)</f>
        <v>Molly</v>
      </c>
      <c r="R593" s="13"/>
    </row>
    <row r="594" spans="1:18" x14ac:dyDescent="0.25">
      <c r="A594" s="6">
        <v>10994</v>
      </c>
      <c r="B594" s="7">
        <v>40377</v>
      </c>
      <c r="C594" t="s">
        <v>89</v>
      </c>
      <c r="D594" s="14" t="s">
        <v>104</v>
      </c>
      <c r="E594" s="6" t="s">
        <v>18</v>
      </c>
      <c r="F594" s="6" t="s">
        <v>48</v>
      </c>
      <c r="G594" s="6" t="s">
        <v>49</v>
      </c>
      <c r="H594" s="9">
        <v>252</v>
      </c>
      <c r="I594" s="10"/>
      <c r="J594" s="9">
        <f>H594</f>
        <v>252</v>
      </c>
      <c r="K594" s="9">
        <v>0</v>
      </c>
      <c r="L594" s="11">
        <f t="shared" si="85"/>
        <v>252</v>
      </c>
      <c r="M594" s="11">
        <v>476.28</v>
      </c>
      <c r="N594" s="11">
        <f t="shared" si="86"/>
        <v>-224.27999999999997</v>
      </c>
      <c r="O594" s="12">
        <f t="shared" si="87"/>
        <v>-0.8899999999999999</v>
      </c>
      <c r="P594" s="6" t="s">
        <v>21</v>
      </c>
      <c r="Q594" s="6" t="str">
        <f>VLOOKUP(C594,'[1]Customer List Query'!$A$2:$B$48,2,FALSE)</f>
        <v>Sandra</v>
      </c>
      <c r="R594" s="13"/>
    </row>
    <row r="595" spans="1:18" x14ac:dyDescent="0.25">
      <c r="A595" s="6">
        <v>10995</v>
      </c>
      <c r="B595" s="7">
        <v>40377</v>
      </c>
      <c r="C595" s="14" t="s">
        <v>57</v>
      </c>
      <c r="D595" s="14" t="s">
        <v>104</v>
      </c>
      <c r="E595" s="6" t="s">
        <v>18</v>
      </c>
      <c r="F595" s="6" t="s">
        <v>99</v>
      </c>
      <c r="G595" s="6" t="s">
        <v>49</v>
      </c>
      <c r="H595" s="9">
        <v>57.86</v>
      </c>
      <c r="I595" s="10"/>
      <c r="J595" s="9">
        <f>H595</f>
        <v>57.86</v>
      </c>
      <c r="K595" s="9">
        <f t="shared" ref="K595:K612" si="90">J595*0.06</f>
        <v>3.4716</v>
      </c>
      <c r="L595" s="11">
        <f t="shared" si="85"/>
        <v>61.33</v>
      </c>
      <c r="M595" s="11">
        <v>45.13</v>
      </c>
      <c r="N595" s="11">
        <f t="shared" si="86"/>
        <v>12.729999999999997</v>
      </c>
      <c r="O595" s="12">
        <f t="shared" si="87"/>
        <v>0.22001382647770476</v>
      </c>
      <c r="P595" s="6" t="s">
        <v>21</v>
      </c>
      <c r="Q595" s="6" t="str">
        <f>VLOOKUP(C595,'[1]Customer List Query'!$A$2:$B$48,2,FALSE)</f>
        <v>Kelly</v>
      </c>
      <c r="R595" s="13"/>
    </row>
    <row r="596" spans="1:18" x14ac:dyDescent="0.25">
      <c r="A596" s="6">
        <v>10996</v>
      </c>
      <c r="B596" s="7">
        <v>40377</v>
      </c>
      <c r="C596" s="14" t="s">
        <v>74</v>
      </c>
      <c r="D596" s="14" t="s">
        <v>106</v>
      </c>
      <c r="E596" s="6" t="s">
        <v>18</v>
      </c>
      <c r="F596" s="6" t="s">
        <v>66</v>
      </c>
      <c r="G596" s="8" t="s">
        <v>42</v>
      </c>
      <c r="H596" s="9">
        <v>89.95</v>
      </c>
      <c r="I596" s="10">
        <v>7</v>
      </c>
      <c r="J596" s="9">
        <f t="shared" ref="J596:J612" si="91">ROUND(H596*I596,2)</f>
        <v>629.65</v>
      </c>
      <c r="K596" s="9">
        <f t="shared" si="90"/>
        <v>37.778999999999996</v>
      </c>
      <c r="L596" s="11">
        <f t="shared" si="85"/>
        <v>667.43</v>
      </c>
      <c r="M596" s="11">
        <v>107.94</v>
      </c>
      <c r="N596" s="11">
        <f t="shared" si="86"/>
        <v>521.71</v>
      </c>
      <c r="O596" s="12">
        <f t="shared" si="87"/>
        <v>0.82857142857142863</v>
      </c>
      <c r="P596" s="6" t="s">
        <v>21</v>
      </c>
      <c r="Q596" s="6" t="str">
        <f>VLOOKUP(C596,'[1]Customer List Query'!$A$2:$B$48,2,FALSE)</f>
        <v>Steve</v>
      </c>
      <c r="R596" s="13"/>
    </row>
    <row r="597" spans="1:18" x14ac:dyDescent="0.25">
      <c r="A597" s="6">
        <v>10997</v>
      </c>
      <c r="B597" s="7">
        <v>40377</v>
      </c>
      <c r="C597" s="14" t="s">
        <v>73</v>
      </c>
      <c r="D597" s="14" t="s">
        <v>104</v>
      </c>
      <c r="E597" s="6" t="s">
        <v>18</v>
      </c>
      <c r="F597" s="6" t="s">
        <v>98</v>
      </c>
      <c r="G597" s="6" t="s">
        <v>20</v>
      </c>
      <c r="H597" s="9">
        <v>8.23</v>
      </c>
      <c r="I597" s="10">
        <v>10</v>
      </c>
      <c r="J597" s="9">
        <f t="shared" si="91"/>
        <v>82.3</v>
      </c>
      <c r="K597" s="9">
        <f t="shared" si="90"/>
        <v>4.9379999999999997</v>
      </c>
      <c r="L597" s="11">
        <f t="shared" si="85"/>
        <v>87.24</v>
      </c>
      <c r="M597" s="11">
        <v>21.73</v>
      </c>
      <c r="N597" s="11">
        <f t="shared" si="86"/>
        <v>60.569999999999993</v>
      </c>
      <c r="O597" s="12">
        <f t="shared" si="87"/>
        <v>0.73596597812879705</v>
      </c>
      <c r="P597" s="6" t="s">
        <v>21</v>
      </c>
      <c r="Q597" s="6" t="str">
        <f>VLOOKUP(C597,'[1]Customer List Query'!$A$2:$B$48,2,FALSE)</f>
        <v>Kelly</v>
      </c>
      <c r="R597" s="13"/>
    </row>
    <row r="598" spans="1:18" x14ac:dyDescent="0.25">
      <c r="A598" s="6">
        <v>10998</v>
      </c>
      <c r="B598" s="7">
        <v>40377</v>
      </c>
      <c r="C598" t="s">
        <v>91</v>
      </c>
      <c r="D598" s="14" t="s">
        <v>106</v>
      </c>
      <c r="E598" s="6" t="s">
        <v>18</v>
      </c>
      <c r="F598" s="6" t="s">
        <v>58</v>
      </c>
      <c r="G598" s="8" t="s">
        <v>42</v>
      </c>
      <c r="H598" s="9">
        <v>59.95</v>
      </c>
      <c r="I598" s="10">
        <v>5</v>
      </c>
      <c r="J598" s="9">
        <f t="shared" si="91"/>
        <v>299.75</v>
      </c>
      <c r="K598" s="9">
        <f t="shared" si="90"/>
        <v>17.984999999999999</v>
      </c>
      <c r="L598" s="11">
        <f t="shared" si="85"/>
        <v>317.74</v>
      </c>
      <c r="M598" s="11">
        <v>50.36</v>
      </c>
      <c r="N598" s="11">
        <f t="shared" si="86"/>
        <v>249.39</v>
      </c>
      <c r="O598" s="12">
        <f t="shared" si="87"/>
        <v>0.83199332777314428</v>
      </c>
      <c r="P598" s="6" t="s">
        <v>21</v>
      </c>
      <c r="Q598" s="6" t="str">
        <f>VLOOKUP(C598,'[1]Customer List Query'!$A$2:$B$48,2,FALSE)</f>
        <v>Doug</v>
      </c>
      <c r="R598" s="13"/>
    </row>
    <row r="599" spans="1:18" x14ac:dyDescent="0.25">
      <c r="A599" s="6">
        <v>10999</v>
      </c>
      <c r="B599" s="7">
        <v>40378</v>
      </c>
      <c r="C599" s="14" t="s">
        <v>57</v>
      </c>
      <c r="D599" s="14" t="s">
        <v>104</v>
      </c>
      <c r="E599" s="6" t="s">
        <v>18</v>
      </c>
      <c r="F599" s="6" t="s">
        <v>81</v>
      </c>
      <c r="G599" s="6" t="s">
        <v>20</v>
      </c>
      <c r="H599" s="9">
        <v>50</v>
      </c>
      <c r="I599" s="10">
        <v>8</v>
      </c>
      <c r="J599" s="9">
        <f t="shared" si="91"/>
        <v>400</v>
      </c>
      <c r="K599" s="9">
        <f t="shared" si="90"/>
        <v>24</v>
      </c>
      <c r="L599" s="11">
        <f t="shared" si="85"/>
        <v>424</v>
      </c>
      <c r="M599" s="11">
        <v>714.29</v>
      </c>
      <c r="N599" s="11">
        <f t="shared" si="86"/>
        <v>-314.28999999999996</v>
      </c>
      <c r="O599" s="12">
        <f t="shared" si="87"/>
        <v>-0.7857249999999999</v>
      </c>
      <c r="P599" s="6" t="s">
        <v>24</v>
      </c>
      <c r="Q599" s="6" t="str">
        <f>VLOOKUP(C599,'[1]Customer List Query'!$A$2:$B$48,2,FALSE)</f>
        <v>Kelly</v>
      </c>
      <c r="R599" s="13"/>
    </row>
    <row r="600" spans="1:18" x14ac:dyDescent="0.25">
      <c r="A600" s="6">
        <v>11000</v>
      </c>
      <c r="B600" s="7">
        <v>40378</v>
      </c>
      <c r="C600" s="14" t="s">
        <v>61</v>
      </c>
      <c r="D600" s="14" t="s">
        <v>105</v>
      </c>
      <c r="E600" s="8" t="s">
        <v>26</v>
      </c>
      <c r="F600" s="6" t="s">
        <v>98</v>
      </c>
      <c r="G600" s="6" t="s">
        <v>20</v>
      </c>
      <c r="H600" s="9">
        <v>8.23</v>
      </c>
      <c r="I600" s="10">
        <v>6</v>
      </c>
      <c r="J600" s="9">
        <f t="shared" si="91"/>
        <v>49.38</v>
      </c>
      <c r="K600" s="9">
        <f t="shared" si="90"/>
        <v>2.9628000000000001</v>
      </c>
      <c r="L600" s="11">
        <f t="shared" si="85"/>
        <v>52.34</v>
      </c>
      <c r="M600" s="11">
        <v>2.4700000000000002</v>
      </c>
      <c r="N600" s="11">
        <f t="shared" si="86"/>
        <v>46.910000000000004</v>
      </c>
      <c r="O600" s="12">
        <f t="shared" si="87"/>
        <v>0.94997974888618875</v>
      </c>
      <c r="P600" s="6" t="s">
        <v>21</v>
      </c>
      <c r="Q600" s="6" t="str">
        <f>VLOOKUP(C600,'[1]Customer List Query'!$A$2:$B$48,2,FALSE)</f>
        <v>Sandra</v>
      </c>
      <c r="R600" s="13"/>
    </row>
    <row r="601" spans="1:18" x14ac:dyDescent="0.25">
      <c r="A601" s="6">
        <v>11001</v>
      </c>
      <c r="B601" s="7">
        <v>40378</v>
      </c>
      <c r="C601" s="14" t="s">
        <v>56</v>
      </c>
      <c r="D601" s="14" t="s">
        <v>104</v>
      </c>
      <c r="E601" s="8" t="s">
        <v>26</v>
      </c>
      <c r="F601" s="6" t="s">
        <v>81</v>
      </c>
      <c r="G601" s="6" t="s">
        <v>20</v>
      </c>
      <c r="H601" s="9">
        <v>102</v>
      </c>
      <c r="I601" s="10">
        <v>1</v>
      </c>
      <c r="J601" s="9">
        <f t="shared" si="91"/>
        <v>102</v>
      </c>
      <c r="K601" s="9">
        <f t="shared" si="90"/>
        <v>6.12</v>
      </c>
      <c r="L601" s="11">
        <f t="shared" si="85"/>
        <v>108.12</v>
      </c>
      <c r="M601" s="11">
        <v>330.48</v>
      </c>
      <c r="N601" s="11">
        <f t="shared" si="86"/>
        <v>-228.48000000000002</v>
      </c>
      <c r="O601" s="12">
        <f t="shared" si="87"/>
        <v>-2.2400000000000002</v>
      </c>
      <c r="P601" s="6" t="s">
        <v>21</v>
      </c>
      <c r="Q601" s="6" t="str">
        <f>VLOOKUP(C601,'[1]Customer List Query'!$A$2:$B$48,2,FALSE)</f>
        <v>Sabrina</v>
      </c>
      <c r="R601" s="13"/>
    </row>
    <row r="602" spans="1:18" x14ac:dyDescent="0.25">
      <c r="A602" s="6">
        <v>11002</v>
      </c>
      <c r="B602" s="7">
        <v>40378</v>
      </c>
      <c r="C602" t="s">
        <v>71</v>
      </c>
      <c r="D602" s="14" t="s">
        <v>104</v>
      </c>
      <c r="E602" s="6" t="s">
        <v>18</v>
      </c>
      <c r="F602" s="6" t="s">
        <v>66</v>
      </c>
      <c r="G602" s="8" t="s">
        <v>42</v>
      </c>
      <c r="H602" s="9">
        <v>89.95</v>
      </c>
      <c r="I602" s="10">
        <v>2</v>
      </c>
      <c r="J602" s="9">
        <f t="shared" si="91"/>
        <v>179.9</v>
      </c>
      <c r="K602" s="9">
        <f t="shared" si="90"/>
        <v>10.794</v>
      </c>
      <c r="L602" s="11">
        <f t="shared" si="85"/>
        <v>190.69</v>
      </c>
      <c r="M602" s="11">
        <v>23.39</v>
      </c>
      <c r="N602" s="11">
        <f t="shared" si="86"/>
        <v>156.51</v>
      </c>
      <c r="O602" s="12">
        <f t="shared" si="87"/>
        <v>0.86998332406892709</v>
      </c>
      <c r="P602" s="6" t="s">
        <v>21</v>
      </c>
      <c r="Q602" s="6" t="str">
        <f>VLOOKUP(C602,'[1]Customer List Query'!$A$2:$B$48,2,FALSE)</f>
        <v>Molly</v>
      </c>
      <c r="R602" s="13"/>
    </row>
    <row r="603" spans="1:18" x14ac:dyDescent="0.25">
      <c r="A603" s="6">
        <v>11003</v>
      </c>
      <c r="B603" s="7">
        <v>40378</v>
      </c>
      <c r="C603" t="s">
        <v>22</v>
      </c>
      <c r="D603" s="14" t="s">
        <v>105</v>
      </c>
      <c r="E603" s="6" t="s">
        <v>18</v>
      </c>
      <c r="F603" s="6" t="s">
        <v>23</v>
      </c>
      <c r="G603" s="6" t="s">
        <v>20</v>
      </c>
      <c r="H603" s="9">
        <v>9.9499999999999993</v>
      </c>
      <c r="I603" s="10">
        <v>2</v>
      </c>
      <c r="J603" s="9">
        <f t="shared" si="91"/>
        <v>19.899999999999999</v>
      </c>
      <c r="K603" s="9">
        <f t="shared" si="90"/>
        <v>1.194</v>
      </c>
      <c r="L603" s="11">
        <f t="shared" si="85"/>
        <v>21.09</v>
      </c>
      <c r="M603" s="11">
        <v>12.74</v>
      </c>
      <c r="N603" s="11">
        <f t="shared" si="86"/>
        <v>7.1599999999999984</v>
      </c>
      <c r="O603" s="12">
        <f t="shared" si="87"/>
        <v>0.35979899497487433</v>
      </c>
      <c r="P603" s="6" t="s">
        <v>21</v>
      </c>
      <c r="Q603" s="6" t="str">
        <f>VLOOKUP(C603,'[1]Customer List Query'!$A$2:$B$48,2,FALSE)</f>
        <v>Chris</v>
      </c>
      <c r="R603" s="13"/>
    </row>
    <row r="604" spans="1:18" x14ac:dyDescent="0.25">
      <c r="A604" s="6">
        <v>11004</v>
      </c>
      <c r="B604" s="7">
        <v>40378</v>
      </c>
      <c r="C604" s="14" t="s">
        <v>25</v>
      </c>
      <c r="D604" s="14" t="s">
        <v>106</v>
      </c>
      <c r="E604" s="8" t="s">
        <v>26</v>
      </c>
      <c r="F604" s="6" t="s">
        <v>100</v>
      </c>
      <c r="G604" s="6" t="s">
        <v>28</v>
      </c>
      <c r="H604" s="9">
        <v>89.95</v>
      </c>
      <c r="I604" s="10">
        <v>4</v>
      </c>
      <c r="J604" s="9">
        <f t="shared" si="91"/>
        <v>359.8</v>
      </c>
      <c r="K604" s="9">
        <f t="shared" si="90"/>
        <v>21.588000000000001</v>
      </c>
      <c r="L604" s="11">
        <f t="shared" si="85"/>
        <v>381.39</v>
      </c>
      <c r="M604" s="11">
        <v>259.06</v>
      </c>
      <c r="N604" s="11">
        <f t="shared" si="86"/>
        <v>100.74000000000001</v>
      </c>
      <c r="O604" s="12">
        <f t="shared" si="87"/>
        <v>0.27998888271261813</v>
      </c>
      <c r="P604" s="6" t="s">
        <v>21</v>
      </c>
      <c r="Q604" s="6" t="str">
        <f>VLOOKUP(C604,'[1]Customer List Query'!$A$2:$B$48,2,FALSE)</f>
        <v>Scott</v>
      </c>
      <c r="R604" s="13"/>
    </row>
    <row r="605" spans="1:18" x14ac:dyDescent="0.25">
      <c r="A605" s="6">
        <v>11005</v>
      </c>
      <c r="B605" s="7">
        <v>40378</v>
      </c>
      <c r="C605" s="6" t="s">
        <v>96</v>
      </c>
      <c r="D605" s="14" t="s">
        <v>104</v>
      </c>
      <c r="E605" s="8" t="s">
        <v>65</v>
      </c>
      <c r="F605" s="6" t="s">
        <v>27</v>
      </c>
      <c r="G605" s="6" t="s">
        <v>28</v>
      </c>
      <c r="H605" s="9">
        <v>47.95</v>
      </c>
      <c r="I605" s="10">
        <v>6</v>
      </c>
      <c r="J605" s="9">
        <f t="shared" si="91"/>
        <v>287.7</v>
      </c>
      <c r="K605" s="9">
        <f t="shared" si="90"/>
        <v>17.262</v>
      </c>
      <c r="L605" s="11">
        <f t="shared" si="85"/>
        <v>304.95999999999998</v>
      </c>
      <c r="M605" s="11">
        <v>116.52</v>
      </c>
      <c r="N605" s="11">
        <f t="shared" si="86"/>
        <v>171.18</v>
      </c>
      <c r="O605" s="12">
        <f t="shared" si="87"/>
        <v>0.59499478623566215</v>
      </c>
      <c r="P605" s="6" t="s">
        <v>21</v>
      </c>
      <c r="Q605" s="6" t="str">
        <f>VLOOKUP(C605,'[1]Customer List Query'!$A$2:$B$48,2,FALSE)</f>
        <v>Molly</v>
      </c>
      <c r="R605" s="13"/>
    </row>
    <row r="606" spans="1:18" x14ac:dyDescent="0.25">
      <c r="A606" s="6">
        <v>11006</v>
      </c>
      <c r="B606" s="7">
        <v>40378</v>
      </c>
      <c r="C606" s="14" t="s">
        <v>73</v>
      </c>
      <c r="D606" s="14" t="s">
        <v>104</v>
      </c>
      <c r="E606" s="6" t="s">
        <v>18</v>
      </c>
      <c r="F606" s="6" t="s">
        <v>101</v>
      </c>
      <c r="G606" s="6" t="s">
        <v>28</v>
      </c>
      <c r="H606" s="9">
        <v>299.99</v>
      </c>
      <c r="I606" s="10">
        <v>1</v>
      </c>
      <c r="J606" s="9">
        <f t="shared" si="91"/>
        <v>299.99</v>
      </c>
      <c r="K606" s="9">
        <f t="shared" si="90"/>
        <v>17.999400000000001</v>
      </c>
      <c r="L606" s="11">
        <f t="shared" si="85"/>
        <v>317.99</v>
      </c>
      <c r="M606" s="11">
        <v>2024.93</v>
      </c>
      <c r="N606" s="11">
        <f t="shared" si="86"/>
        <v>-1724.94</v>
      </c>
      <c r="O606" s="12">
        <f t="shared" si="87"/>
        <v>-5.7499916663888797</v>
      </c>
      <c r="P606" s="6" t="s">
        <v>43</v>
      </c>
      <c r="Q606" s="6" t="str">
        <f>VLOOKUP(C606,'[1]Customer List Query'!$A$2:$B$48,2,FALSE)</f>
        <v>Kelly</v>
      </c>
      <c r="R606" s="13"/>
    </row>
    <row r="607" spans="1:18" x14ac:dyDescent="0.25">
      <c r="A607" s="6">
        <v>11007</v>
      </c>
      <c r="B607" s="7">
        <v>40379</v>
      </c>
      <c r="C607" s="14" t="s">
        <v>74</v>
      </c>
      <c r="D607" s="14" t="s">
        <v>106</v>
      </c>
      <c r="E607" s="6" t="s">
        <v>18</v>
      </c>
      <c r="F607" s="6" t="s">
        <v>58</v>
      </c>
      <c r="G607" s="8" t="s">
        <v>42</v>
      </c>
      <c r="H607" s="9">
        <v>89.95</v>
      </c>
      <c r="I607" s="10">
        <v>7</v>
      </c>
      <c r="J607" s="9">
        <f t="shared" si="91"/>
        <v>629.65</v>
      </c>
      <c r="K607" s="9">
        <f t="shared" si="90"/>
        <v>37.778999999999996</v>
      </c>
      <c r="L607" s="11">
        <f t="shared" si="85"/>
        <v>667.43</v>
      </c>
      <c r="M607" s="11">
        <v>208.68</v>
      </c>
      <c r="N607" s="11">
        <f t="shared" si="86"/>
        <v>420.96999999999997</v>
      </c>
      <c r="O607" s="12">
        <f t="shared" si="87"/>
        <v>0.66857778130707535</v>
      </c>
      <c r="P607" s="6" t="s">
        <v>21</v>
      </c>
      <c r="Q607" s="6" t="str">
        <f>VLOOKUP(C607,'[1]Customer List Query'!$A$2:$B$48,2,FALSE)</f>
        <v>Steve</v>
      </c>
      <c r="R607" s="13"/>
    </row>
    <row r="608" spans="1:18" x14ac:dyDescent="0.25">
      <c r="A608" s="6">
        <v>11008</v>
      </c>
      <c r="B608" s="7">
        <v>40379</v>
      </c>
      <c r="C608" t="s">
        <v>62</v>
      </c>
      <c r="D608" s="14" t="s">
        <v>109</v>
      </c>
      <c r="E608" s="6" t="s">
        <v>18</v>
      </c>
      <c r="F608" s="6" t="s">
        <v>23</v>
      </c>
      <c r="G608" s="6" t="s">
        <v>20</v>
      </c>
      <c r="H608" s="9">
        <v>3</v>
      </c>
      <c r="I608" s="10">
        <v>7</v>
      </c>
      <c r="J608" s="9">
        <f t="shared" si="91"/>
        <v>21</v>
      </c>
      <c r="K608" s="9">
        <f t="shared" si="90"/>
        <v>1.26</v>
      </c>
      <c r="L608" s="11">
        <f t="shared" si="85"/>
        <v>22.26</v>
      </c>
      <c r="M608" s="11">
        <v>30</v>
      </c>
      <c r="N608" s="11">
        <f t="shared" si="86"/>
        <v>-9</v>
      </c>
      <c r="O608" s="12">
        <f t="shared" si="87"/>
        <v>-0.42857142857142855</v>
      </c>
      <c r="P608" s="6" t="s">
        <v>24</v>
      </c>
      <c r="Q608" s="6" t="str">
        <f>VLOOKUP(C608,'[1]Customer List Query'!$A$2:$B$48,2,FALSE)</f>
        <v>Bobby</v>
      </c>
      <c r="R608" s="13"/>
    </row>
    <row r="609" spans="1:18" x14ac:dyDescent="0.25">
      <c r="A609" s="6">
        <v>11009</v>
      </c>
      <c r="B609" s="7">
        <v>40379</v>
      </c>
      <c r="C609" t="s">
        <v>45</v>
      </c>
      <c r="D609" s="14" t="s">
        <v>108</v>
      </c>
      <c r="E609" s="8" t="s">
        <v>26</v>
      </c>
      <c r="F609" s="6" t="s">
        <v>53</v>
      </c>
      <c r="G609" s="8" t="s">
        <v>42</v>
      </c>
      <c r="H609" s="9">
        <v>28.33</v>
      </c>
      <c r="I609" s="10">
        <v>2</v>
      </c>
      <c r="J609" s="9">
        <f t="shared" si="91"/>
        <v>56.66</v>
      </c>
      <c r="K609" s="9">
        <f t="shared" si="90"/>
        <v>3.3995999999999995</v>
      </c>
      <c r="L609" s="11">
        <f t="shared" si="85"/>
        <v>60.06</v>
      </c>
      <c r="M609" s="11">
        <v>120.97</v>
      </c>
      <c r="N609" s="11">
        <f t="shared" si="86"/>
        <v>-64.31</v>
      </c>
      <c r="O609" s="12">
        <f t="shared" si="87"/>
        <v>-1.1350158842216733</v>
      </c>
      <c r="P609" s="6" t="s">
        <v>43</v>
      </c>
      <c r="Q609" s="6" t="str">
        <f>VLOOKUP(C609,'[1]Customer List Query'!$A$2:$B$48,2,FALSE)</f>
        <v>Doug</v>
      </c>
      <c r="R609" s="13"/>
    </row>
    <row r="610" spans="1:18" x14ac:dyDescent="0.25">
      <c r="A610" s="6">
        <v>11010</v>
      </c>
      <c r="B610" s="7">
        <v>40379</v>
      </c>
      <c r="C610" s="14" t="s">
        <v>63</v>
      </c>
      <c r="D610" s="14" t="s">
        <v>104</v>
      </c>
      <c r="E610" s="6" t="s">
        <v>18</v>
      </c>
      <c r="F610" s="6" t="s">
        <v>101</v>
      </c>
      <c r="G610" s="6" t="s">
        <v>28</v>
      </c>
      <c r="H610" s="9">
        <v>549.54999999999995</v>
      </c>
      <c r="I610" s="10">
        <v>2</v>
      </c>
      <c r="J610" s="9">
        <f t="shared" si="91"/>
        <v>1099.0999999999999</v>
      </c>
      <c r="K610" s="9">
        <f t="shared" si="90"/>
        <v>65.945999999999998</v>
      </c>
      <c r="L610" s="11">
        <f t="shared" si="85"/>
        <v>1165.05</v>
      </c>
      <c r="M610" s="11">
        <v>1714.6</v>
      </c>
      <c r="N610" s="11">
        <f t="shared" si="86"/>
        <v>-615.5</v>
      </c>
      <c r="O610" s="12">
        <f t="shared" si="87"/>
        <v>-0.56000363934127928</v>
      </c>
      <c r="P610" s="6" t="s">
        <v>21</v>
      </c>
      <c r="Q610" s="6" t="str">
        <f>VLOOKUP(C610,'[1]Customer List Query'!$A$2:$B$48,2,FALSE)</f>
        <v>Doug</v>
      </c>
      <c r="R610" s="13"/>
    </row>
    <row r="611" spans="1:18" x14ac:dyDescent="0.25">
      <c r="A611" s="6">
        <v>11011</v>
      </c>
      <c r="B611" s="7">
        <v>40383</v>
      </c>
      <c r="C611" s="14" t="s">
        <v>77</v>
      </c>
      <c r="D611" s="14" t="s">
        <v>106</v>
      </c>
      <c r="E611" s="8" t="s">
        <v>26</v>
      </c>
      <c r="F611" s="6" t="s">
        <v>27</v>
      </c>
      <c r="G611" s="6" t="s">
        <v>28</v>
      </c>
      <c r="H611" s="9">
        <v>47.95</v>
      </c>
      <c r="I611" s="10">
        <v>9</v>
      </c>
      <c r="J611" s="9">
        <f t="shared" si="91"/>
        <v>431.55</v>
      </c>
      <c r="K611" s="9">
        <f t="shared" si="90"/>
        <v>25.893000000000001</v>
      </c>
      <c r="L611" s="11">
        <f t="shared" si="85"/>
        <v>457.44</v>
      </c>
      <c r="M611" s="11">
        <v>110.76</v>
      </c>
      <c r="N611" s="11">
        <f t="shared" si="86"/>
        <v>320.79000000000002</v>
      </c>
      <c r="O611" s="12">
        <f t="shared" si="87"/>
        <v>0.74334376086200904</v>
      </c>
      <c r="P611" s="6" t="s">
        <v>21</v>
      </c>
      <c r="Q611" s="6" t="str">
        <f>VLOOKUP(C611,'[1]Customer List Query'!$A$2:$B$48,2,FALSE)</f>
        <v>Bobby</v>
      </c>
      <c r="R611" s="13"/>
    </row>
    <row r="612" spans="1:18" x14ac:dyDescent="0.25">
      <c r="A612" s="6">
        <v>11012</v>
      </c>
      <c r="B612" s="7">
        <v>40383</v>
      </c>
      <c r="C612" t="s">
        <v>34</v>
      </c>
      <c r="D612" s="14" t="s">
        <v>104</v>
      </c>
      <c r="E612" s="8" t="s">
        <v>26</v>
      </c>
      <c r="F612" s="6" t="s">
        <v>101</v>
      </c>
      <c r="G612" s="6" t="s">
        <v>28</v>
      </c>
      <c r="H612" s="9">
        <v>549.54999999999995</v>
      </c>
      <c r="I612" s="10">
        <v>5</v>
      </c>
      <c r="J612" s="9">
        <f t="shared" si="91"/>
        <v>2747.75</v>
      </c>
      <c r="K612" s="9">
        <f t="shared" si="90"/>
        <v>164.86499999999998</v>
      </c>
      <c r="L612" s="11">
        <f t="shared" si="85"/>
        <v>2912.62</v>
      </c>
      <c r="M612" s="11">
        <v>1044.1500000000001</v>
      </c>
      <c r="N612" s="11">
        <f t="shared" si="86"/>
        <v>1703.6</v>
      </c>
      <c r="O612" s="12">
        <f t="shared" si="87"/>
        <v>0.61999818032936038</v>
      </c>
      <c r="P612" s="6" t="s">
        <v>21</v>
      </c>
      <c r="Q612" s="6" t="str">
        <f>VLOOKUP(C612,'[1]Customer List Query'!$A$2:$B$48,2,FALSE)</f>
        <v>Sabrina</v>
      </c>
      <c r="R612" s="13"/>
    </row>
    <row r="613" spans="1:18" x14ac:dyDescent="0.25">
      <c r="A613" s="6">
        <v>11013</v>
      </c>
      <c r="B613" s="7">
        <v>40383</v>
      </c>
      <c r="C613" t="s">
        <v>79</v>
      </c>
      <c r="D613" s="14" t="s">
        <v>106</v>
      </c>
      <c r="E613" s="6" t="s">
        <v>18</v>
      </c>
      <c r="F613" s="6" t="s">
        <v>48</v>
      </c>
      <c r="G613" s="6" t="s">
        <v>49</v>
      </c>
      <c r="H613" s="9">
        <v>368</v>
      </c>
      <c r="I613" s="10"/>
      <c r="J613" s="9">
        <f>H613</f>
        <v>368</v>
      </c>
      <c r="K613" s="9">
        <v>0</v>
      </c>
      <c r="L613" s="11">
        <f t="shared" si="85"/>
        <v>368</v>
      </c>
      <c r="M613" s="11">
        <v>875.84</v>
      </c>
      <c r="N613" s="11">
        <f t="shared" si="86"/>
        <v>-507.84000000000003</v>
      </c>
      <c r="O613" s="12">
        <f t="shared" si="87"/>
        <v>-1.3800000000000001</v>
      </c>
      <c r="P613" s="6" t="s">
        <v>21</v>
      </c>
      <c r="Q613" s="6" t="str">
        <f>VLOOKUP(C613,'[1]Customer List Query'!$A$2:$B$48,2,FALSE)</f>
        <v>Doug</v>
      </c>
      <c r="R613" s="13"/>
    </row>
    <row r="614" spans="1:18" x14ac:dyDescent="0.25">
      <c r="A614" s="6">
        <v>11014</v>
      </c>
      <c r="B614" s="7">
        <v>40384</v>
      </c>
      <c r="C614" s="14" t="s">
        <v>75</v>
      </c>
      <c r="D614" s="14" t="s">
        <v>106</v>
      </c>
      <c r="E614" s="6" t="s">
        <v>18</v>
      </c>
      <c r="F614" s="6" t="s">
        <v>27</v>
      </c>
      <c r="G614" s="6" t="s">
        <v>28</v>
      </c>
      <c r="H614" s="9">
        <v>47.95</v>
      </c>
      <c r="I614" s="10">
        <v>9</v>
      </c>
      <c r="J614" s="9">
        <f t="shared" ref="J614:J620" si="92">ROUND(H614*I614,2)</f>
        <v>431.55</v>
      </c>
      <c r="K614" s="9">
        <f t="shared" ref="K614:K620" si="93">J614*0.06</f>
        <v>25.893000000000001</v>
      </c>
      <c r="L614" s="11">
        <f t="shared" si="85"/>
        <v>457.44</v>
      </c>
      <c r="M614" s="11">
        <v>63.29</v>
      </c>
      <c r="N614" s="11">
        <f t="shared" si="86"/>
        <v>368.26</v>
      </c>
      <c r="O614" s="12">
        <f t="shared" si="87"/>
        <v>0.85334260224771175</v>
      </c>
      <c r="P614" s="6" t="s">
        <v>21</v>
      </c>
      <c r="Q614" s="6" t="str">
        <f>VLOOKUP(C614,'[1]Customer List Query'!$A$2:$B$48,2,FALSE)</f>
        <v>Sandra</v>
      </c>
      <c r="R614" s="13"/>
    </row>
    <row r="615" spans="1:18" x14ac:dyDescent="0.25">
      <c r="A615" s="6">
        <v>11015</v>
      </c>
      <c r="B615" s="7">
        <v>40384</v>
      </c>
      <c r="C615" s="14" t="s">
        <v>25</v>
      </c>
      <c r="D615" s="14" t="s">
        <v>106</v>
      </c>
      <c r="E615" s="8" t="s">
        <v>26</v>
      </c>
      <c r="F615" s="6" t="s">
        <v>100</v>
      </c>
      <c r="G615" s="6" t="s">
        <v>28</v>
      </c>
      <c r="H615" s="9">
        <v>89.95</v>
      </c>
      <c r="I615" s="10">
        <v>2</v>
      </c>
      <c r="J615" s="9">
        <f t="shared" si="92"/>
        <v>179.9</v>
      </c>
      <c r="K615" s="9">
        <f t="shared" si="93"/>
        <v>10.794</v>
      </c>
      <c r="L615" s="11">
        <f t="shared" si="85"/>
        <v>190.69</v>
      </c>
      <c r="M615" s="11">
        <v>27.88</v>
      </c>
      <c r="N615" s="11">
        <f t="shared" si="86"/>
        <v>152.02000000000001</v>
      </c>
      <c r="O615" s="12">
        <f t="shared" si="87"/>
        <v>0.84502501389660922</v>
      </c>
      <c r="P615" s="6" t="s">
        <v>21</v>
      </c>
      <c r="Q615" s="6" t="str">
        <f>VLOOKUP(C615,'[1]Customer List Query'!$A$2:$B$48,2,FALSE)</f>
        <v>Scott</v>
      </c>
      <c r="R615" s="13"/>
    </row>
    <row r="616" spans="1:18" x14ac:dyDescent="0.25">
      <c r="A616" s="6">
        <v>11016</v>
      </c>
      <c r="B616" s="7">
        <v>40384</v>
      </c>
      <c r="C616" t="s">
        <v>71</v>
      </c>
      <c r="D616" s="14" t="s">
        <v>104</v>
      </c>
      <c r="E616" s="6" t="s">
        <v>18</v>
      </c>
      <c r="F616" s="8" t="s">
        <v>35</v>
      </c>
      <c r="G616" s="6" t="s">
        <v>31</v>
      </c>
      <c r="H616" s="9">
        <v>1129.95</v>
      </c>
      <c r="I616" s="10">
        <v>10</v>
      </c>
      <c r="J616" s="9">
        <f t="shared" si="92"/>
        <v>11299.5</v>
      </c>
      <c r="K616" s="9">
        <f t="shared" si="93"/>
        <v>677.97</v>
      </c>
      <c r="L616" s="11">
        <f t="shared" si="85"/>
        <v>11977.47</v>
      </c>
      <c r="M616" s="11">
        <v>1717.52</v>
      </c>
      <c r="N616" s="11">
        <f t="shared" si="86"/>
        <v>9581.98</v>
      </c>
      <c r="O616" s="12">
        <f t="shared" si="87"/>
        <v>0.84800035399796447</v>
      </c>
      <c r="P616" s="6" t="s">
        <v>21</v>
      </c>
      <c r="Q616" s="6" t="str">
        <f>VLOOKUP(C616,'[1]Customer List Query'!$A$2:$B$48,2,FALSE)</f>
        <v>Molly</v>
      </c>
      <c r="R616" s="13"/>
    </row>
    <row r="617" spans="1:18" x14ac:dyDescent="0.25">
      <c r="A617" s="6">
        <v>11017</v>
      </c>
      <c r="B617" s="7">
        <v>40384</v>
      </c>
      <c r="C617" t="s">
        <v>79</v>
      </c>
      <c r="D617" s="14" t="s">
        <v>106</v>
      </c>
      <c r="E617" s="6" t="s">
        <v>18</v>
      </c>
      <c r="F617" s="6" t="s">
        <v>23</v>
      </c>
      <c r="G617" s="6" t="s">
        <v>20</v>
      </c>
      <c r="H617" s="9">
        <v>3</v>
      </c>
      <c r="I617" s="10">
        <v>10</v>
      </c>
      <c r="J617" s="9">
        <f t="shared" si="92"/>
        <v>30</v>
      </c>
      <c r="K617" s="9">
        <f t="shared" si="93"/>
        <v>1.7999999999999998</v>
      </c>
      <c r="L617" s="11">
        <f t="shared" si="85"/>
        <v>31.8</v>
      </c>
      <c r="M617" s="11">
        <v>18.75</v>
      </c>
      <c r="N617" s="11">
        <f t="shared" si="86"/>
        <v>11.25</v>
      </c>
      <c r="O617" s="12">
        <f t="shared" si="87"/>
        <v>0.375</v>
      </c>
      <c r="P617" s="6" t="s">
        <v>24</v>
      </c>
      <c r="Q617" s="6" t="str">
        <f>VLOOKUP(C617,'[1]Customer List Query'!$A$2:$B$48,2,FALSE)</f>
        <v>Doug</v>
      </c>
      <c r="R617" s="13"/>
    </row>
    <row r="618" spans="1:18" x14ac:dyDescent="0.25">
      <c r="A618" s="6">
        <v>11018</v>
      </c>
      <c r="B618" s="7">
        <v>40384</v>
      </c>
      <c r="C618" s="14" t="s">
        <v>25</v>
      </c>
      <c r="D618" s="14" t="s">
        <v>106</v>
      </c>
      <c r="E618" s="8" t="s">
        <v>26</v>
      </c>
      <c r="F618" s="8" t="s">
        <v>46</v>
      </c>
      <c r="G618" s="6" t="s">
        <v>31</v>
      </c>
      <c r="H618" s="9">
        <v>19.95</v>
      </c>
      <c r="I618" s="10">
        <v>4</v>
      </c>
      <c r="J618" s="9">
        <f t="shared" si="92"/>
        <v>79.8</v>
      </c>
      <c r="K618" s="9">
        <f t="shared" si="93"/>
        <v>4.7879999999999994</v>
      </c>
      <c r="L618" s="11">
        <f t="shared" si="85"/>
        <v>84.59</v>
      </c>
      <c r="M618" s="11">
        <v>15.96</v>
      </c>
      <c r="N618" s="11">
        <f t="shared" si="86"/>
        <v>63.839999999999996</v>
      </c>
      <c r="O618" s="12">
        <f t="shared" si="87"/>
        <v>0.79999999999999993</v>
      </c>
      <c r="P618" s="6" t="s">
        <v>21</v>
      </c>
      <c r="Q618" s="6" t="str">
        <f>VLOOKUP(C618,'[1]Customer List Query'!$A$2:$B$48,2,FALSE)</f>
        <v>Scott</v>
      </c>
      <c r="R618" s="13"/>
    </row>
    <row r="619" spans="1:18" x14ac:dyDescent="0.25">
      <c r="A619" s="6">
        <v>11019</v>
      </c>
      <c r="B619" s="7">
        <v>40384</v>
      </c>
      <c r="C619" s="14" t="s">
        <v>56</v>
      </c>
      <c r="D619" s="14" t="s">
        <v>104</v>
      </c>
      <c r="E619" s="8" t="s">
        <v>26</v>
      </c>
      <c r="F619" s="6" t="s">
        <v>98</v>
      </c>
      <c r="G619" s="6" t="s">
        <v>20</v>
      </c>
      <c r="H619" s="9">
        <v>6.75</v>
      </c>
      <c r="I619" s="10">
        <v>3</v>
      </c>
      <c r="J619" s="9">
        <f t="shared" si="92"/>
        <v>20.25</v>
      </c>
      <c r="K619" s="9">
        <f t="shared" si="93"/>
        <v>1.2149999999999999</v>
      </c>
      <c r="L619" s="11">
        <f t="shared" si="85"/>
        <v>21.47</v>
      </c>
      <c r="M619" s="11">
        <v>8.3699999999999992</v>
      </c>
      <c r="N619" s="11">
        <f t="shared" si="86"/>
        <v>11.88</v>
      </c>
      <c r="O619" s="12">
        <f t="shared" si="87"/>
        <v>0.58666666666666667</v>
      </c>
      <c r="P619" s="6" t="s">
        <v>21</v>
      </c>
      <c r="Q619" s="6" t="str">
        <f>VLOOKUP(C619,'[1]Customer List Query'!$A$2:$B$48,2,FALSE)</f>
        <v>Sabrina</v>
      </c>
      <c r="R619" s="13"/>
    </row>
    <row r="620" spans="1:18" x14ac:dyDescent="0.25">
      <c r="A620" s="6">
        <v>11020</v>
      </c>
      <c r="B620" s="7">
        <v>40385</v>
      </c>
      <c r="C620" t="s">
        <v>52</v>
      </c>
      <c r="D620" s="14" t="s">
        <v>107</v>
      </c>
      <c r="E620" s="8" t="s">
        <v>26</v>
      </c>
      <c r="F620" s="8" t="s">
        <v>39</v>
      </c>
      <c r="G620" s="6" t="s">
        <v>31</v>
      </c>
      <c r="H620" s="9">
        <v>221.34</v>
      </c>
      <c r="I620" s="10">
        <v>7</v>
      </c>
      <c r="J620" s="9">
        <f t="shared" si="92"/>
        <v>1549.38</v>
      </c>
      <c r="K620" s="9">
        <f t="shared" si="93"/>
        <v>92.962800000000001</v>
      </c>
      <c r="L620" s="11">
        <f t="shared" si="85"/>
        <v>1642.34</v>
      </c>
      <c r="M620" s="11">
        <v>575.48</v>
      </c>
      <c r="N620" s="11">
        <f t="shared" si="86"/>
        <v>973.90000000000009</v>
      </c>
      <c r="O620" s="12">
        <f t="shared" si="87"/>
        <v>0.62857401024926096</v>
      </c>
      <c r="P620" s="6" t="s">
        <v>21</v>
      </c>
      <c r="Q620" s="6" t="str">
        <f>VLOOKUP(C620,'[1]Customer List Query'!$A$2:$B$48,2,FALSE)</f>
        <v>Tammy</v>
      </c>
      <c r="R620" s="13"/>
    </row>
    <row r="621" spans="1:18" x14ac:dyDescent="0.25">
      <c r="A621" s="6">
        <v>11021</v>
      </c>
      <c r="B621" s="7">
        <v>40385</v>
      </c>
      <c r="C621" s="14" t="s">
        <v>61</v>
      </c>
      <c r="D621" s="14" t="s">
        <v>105</v>
      </c>
      <c r="E621" s="8" t="s">
        <v>26</v>
      </c>
      <c r="F621" s="6" t="s">
        <v>92</v>
      </c>
      <c r="G621" s="6" t="s">
        <v>49</v>
      </c>
      <c r="H621" s="9">
        <v>60</v>
      </c>
      <c r="I621" s="10"/>
      <c r="J621" s="9">
        <f>H621</f>
        <v>60</v>
      </c>
      <c r="K621" s="9">
        <v>0</v>
      </c>
      <c r="L621" s="11">
        <f t="shared" si="85"/>
        <v>60</v>
      </c>
      <c r="M621" s="11">
        <v>205.2</v>
      </c>
      <c r="N621" s="11">
        <f t="shared" si="86"/>
        <v>-145.19999999999999</v>
      </c>
      <c r="O621" s="12">
        <f t="shared" si="87"/>
        <v>-2.42</v>
      </c>
      <c r="P621" s="6" t="s">
        <v>21</v>
      </c>
      <c r="Q621" s="6" t="str">
        <f>VLOOKUP(C621,'[1]Customer List Query'!$A$2:$B$48,2,FALSE)</f>
        <v>Sandra</v>
      </c>
      <c r="R621" s="13"/>
    </row>
    <row r="622" spans="1:18" x14ac:dyDescent="0.25">
      <c r="A622" s="6">
        <v>11022</v>
      </c>
      <c r="B622" s="7">
        <v>40385</v>
      </c>
      <c r="C622" s="6" t="s">
        <v>96</v>
      </c>
      <c r="D622" s="14" t="s">
        <v>104</v>
      </c>
      <c r="E622" s="8" t="s">
        <v>65</v>
      </c>
      <c r="F622" s="6" t="s">
        <v>60</v>
      </c>
      <c r="G622" s="6" t="s">
        <v>28</v>
      </c>
      <c r="H622" s="9">
        <v>189.59</v>
      </c>
      <c r="I622" s="10">
        <v>7</v>
      </c>
      <c r="J622" s="9">
        <f t="shared" ref="J622:J646" si="94">ROUND(H622*I622,2)</f>
        <v>1327.13</v>
      </c>
      <c r="K622" s="9">
        <f t="shared" ref="K622:K646" si="95">J622*0.06</f>
        <v>79.627800000000008</v>
      </c>
      <c r="L622" s="11">
        <f t="shared" si="85"/>
        <v>1406.76</v>
      </c>
      <c r="M622" s="11">
        <v>511.89</v>
      </c>
      <c r="N622" s="11">
        <f t="shared" si="86"/>
        <v>815.24000000000012</v>
      </c>
      <c r="O622" s="12">
        <f t="shared" si="87"/>
        <v>0.61428797480276998</v>
      </c>
      <c r="P622" s="6" t="s">
        <v>21</v>
      </c>
      <c r="Q622" s="6" t="str">
        <f>VLOOKUP(C622,'[1]Customer List Query'!$A$2:$B$48,2,FALSE)</f>
        <v>Molly</v>
      </c>
      <c r="R622" s="13"/>
    </row>
    <row r="623" spans="1:18" x14ac:dyDescent="0.25">
      <c r="A623" s="6">
        <v>11023</v>
      </c>
      <c r="B623" s="7">
        <v>40385</v>
      </c>
      <c r="C623" s="14" t="s">
        <v>74</v>
      </c>
      <c r="D623" s="14" t="s">
        <v>106</v>
      </c>
      <c r="E623" s="6" t="s">
        <v>18</v>
      </c>
      <c r="F623" s="6" t="s">
        <v>33</v>
      </c>
      <c r="G623" s="6" t="s">
        <v>20</v>
      </c>
      <c r="H623" s="9">
        <v>9.9499999999999993</v>
      </c>
      <c r="I623" s="10">
        <v>8</v>
      </c>
      <c r="J623" s="9">
        <f t="shared" si="94"/>
        <v>79.599999999999994</v>
      </c>
      <c r="K623" s="9">
        <f t="shared" si="95"/>
        <v>4.7759999999999998</v>
      </c>
      <c r="L623" s="11">
        <f t="shared" si="85"/>
        <v>84.38</v>
      </c>
      <c r="M623" s="11">
        <v>8.9600000000000009</v>
      </c>
      <c r="N623" s="11">
        <f t="shared" si="86"/>
        <v>70.639999999999986</v>
      </c>
      <c r="O623" s="12">
        <f t="shared" si="87"/>
        <v>0.88743718592964815</v>
      </c>
      <c r="P623" s="6" t="s">
        <v>21</v>
      </c>
      <c r="Q623" s="6" t="str">
        <f>VLOOKUP(C623,'[1]Customer List Query'!$A$2:$B$48,2,FALSE)</f>
        <v>Steve</v>
      </c>
      <c r="R623" s="13"/>
    </row>
    <row r="624" spans="1:18" x14ac:dyDescent="0.25">
      <c r="A624" s="6">
        <v>11024</v>
      </c>
      <c r="B624" s="7">
        <v>40385</v>
      </c>
      <c r="C624" t="s">
        <v>29</v>
      </c>
      <c r="D624" s="14" t="s">
        <v>107</v>
      </c>
      <c r="E624" s="8" t="s">
        <v>26</v>
      </c>
      <c r="F624" s="6" t="s">
        <v>98</v>
      </c>
      <c r="G624" s="6" t="s">
        <v>20</v>
      </c>
      <c r="H624" s="9">
        <v>12.95</v>
      </c>
      <c r="I624" s="10">
        <v>2</v>
      </c>
      <c r="J624" s="9">
        <f t="shared" si="94"/>
        <v>25.9</v>
      </c>
      <c r="K624" s="9">
        <f t="shared" si="95"/>
        <v>1.5539999999999998</v>
      </c>
      <c r="L624" s="11">
        <f t="shared" si="85"/>
        <v>27.45</v>
      </c>
      <c r="M624" s="11">
        <v>26.94</v>
      </c>
      <c r="N624" s="11">
        <f t="shared" si="86"/>
        <v>-1.0400000000000027</v>
      </c>
      <c r="O624" s="12">
        <f t="shared" si="87"/>
        <v>-4.0154440154440259E-2</v>
      </c>
      <c r="P624" s="6" t="s">
        <v>21</v>
      </c>
      <c r="Q624" s="6" t="str">
        <f>VLOOKUP(C624,'[1]Customer List Query'!$A$2:$B$48,2,FALSE)</f>
        <v>Tammy</v>
      </c>
      <c r="R624" s="13"/>
    </row>
    <row r="625" spans="1:18" x14ac:dyDescent="0.25">
      <c r="A625" s="6">
        <v>11025</v>
      </c>
      <c r="B625" s="7">
        <v>40385</v>
      </c>
      <c r="C625" t="s">
        <v>80</v>
      </c>
      <c r="D625" s="14" t="s">
        <v>106</v>
      </c>
      <c r="E625" s="8" t="s">
        <v>26</v>
      </c>
      <c r="F625" s="6" t="s">
        <v>55</v>
      </c>
      <c r="G625" s="6" t="s">
        <v>28</v>
      </c>
      <c r="H625" s="9">
        <v>399</v>
      </c>
      <c r="I625" s="10">
        <v>7</v>
      </c>
      <c r="J625" s="9">
        <f t="shared" si="94"/>
        <v>2793</v>
      </c>
      <c r="K625" s="9">
        <f t="shared" si="95"/>
        <v>167.57999999999998</v>
      </c>
      <c r="L625" s="11">
        <f t="shared" si="85"/>
        <v>2960.58</v>
      </c>
      <c r="M625" s="11">
        <v>578.54999999999995</v>
      </c>
      <c r="N625" s="11">
        <f t="shared" si="86"/>
        <v>2214.4499999999998</v>
      </c>
      <c r="O625" s="12">
        <f t="shared" si="87"/>
        <v>0.79285714285714282</v>
      </c>
      <c r="P625" s="6" t="s">
        <v>21</v>
      </c>
      <c r="Q625" s="6" t="str">
        <f>VLOOKUP(C625,'[1]Customer List Query'!$A$2:$B$48,2,FALSE)</f>
        <v>Chris</v>
      </c>
      <c r="R625" s="13"/>
    </row>
    <row r="626" spans="1:18" x14ac:dyDescent="0.25">
      <c r="A626" s="6">
        <v>11026</v>
      </c>
      <c r="B626" s="7">
        <v>40385</v>
      </c>
      <c r="C626" t="s">
        <v>71</v>
      </c>
      <c r="D626" s="14" t="s">
        <v>104</v>
      </c>
      <c r="E626" s="6" t="s">
        <v>18</v>
      </c>
      <c r="F626" s="6" t="s">
        <v>60</v>
      </c>
      <c r="G626" s="6" t="s">
        <v>28</v>
      </c>
      <c r="H626" s="9">
        <v>197.17</v>
      </c>
      <c r="I626" s="10">
        <v>8</v>
      </c>
      <c r="J626" s="9">
        <f t="shared" si="94"/>
        <v>1577.36</v>
      </c>
      <c r="K626" s="9">
        <f t="shared" si="95"/>
        <v>94.641599999999997</v>
      </c>
      <c r="L626" s="11">
        <f t="shared" si="85"/>
        <v>1672</v>
      </c>
      <c r="M626" s="11">
        <v>165.62</v>
      </c>
      <c r="N626" s="11">
        <f t="shared" si="86"/>
        <v>1411.7399999999998</v>
      </c>
      <c r="O626" s="12">
        <f t="shared" si="87"/>
        <v>0.89500177511791845</v>
      </c>
      <c r="P626" s="6" t="s">
        <v>21</v>
      </c>
      <c r="Q626" s="6" t="str">
        <f>VLOOKUP(C626,'[1]Customer List Query'!$A$2:$B$48,2,FALSE)</f>
        <v>Molly</v>
      </c>
      <c r="R626" s="13"/>
    </row>
    <row r="627" spans="1:18" x14ac:dyDescent="0.25">
      <c r="A627" s="6">
        <v>11027</v>
      </c>
      <c r="B627" s="7">
        <v>40385</v>
      </c>
      <c r="C627" t="s">
        <v>50</v>
      </c>
      <c r="D627" s="14" t="s">
        <v>106</v>
      </c>
      <c r="E627" s="6" t="s">
        <v>18</v>
      </c>
      <c r="F627" s="6" t="s">
        <v>30</v>
      </c>
      <c r="G627" s="6" t="s">
        <v>31</v>
      </c>
      <c r="H627" s="9">
        <v>69.95</v>
      </c>
      <c r="I627" s="10">
        <v>4</v>
      </c>
      <c r="J627" s="9">
        <f t="shared" si="94"/>
        <v>279.8</v>
      </c>
      <c r="K627" s="9">
        <f t="shared" si="95"/>
        <v>16.788</v>
      </c>
      <c r="L627" s="11">
        <f t="shared" si="85"/>
        <v>296.58999999999997</v>
      </c>
      <c r="M627" s="11">
        <v>186.07</v>
      </c>
      <c r="N627" s="11">
        <f t="shared" si="86"/>
        <v>93.730000000000018</v>
      </c>
      <c r="O627" s="12">
        <f t="shared" si="87"/>
        <v>0.33498927805575418</v>
      </c>
      <c r="P627" s="6" t="s">
        <v>21</v>
      </c>
      <c r="Q627" s="6" t="str">
        <f>VLOOKUP(C627,'[1]Customer List Query'!$A$2:$B$48,2,FALSE)</f>
        <v>Scott</v>
      </c>
      <c r="R627" s="13"/>
    </row>
    <row r="628" spans="1:18" x14ac:dyDescent="0.25">
      <c r="A628" s="6">
        <v>11028</v>
      </c>
      <c r="B628" s="7">
        <v>40386</v>
      </c>
      <c r="C628" t="s">
        <v>22</v>
      </c>
      <c r="D628" s="14" t="s">
        <v>105</v>
      </c>
      <c r="E628" s="6" t="s">
        <v>18</v>
      </c>
      <c r="F628" s="6" t="s">
        <v>37</v>
      </c>
      <c r="G628" s="6" t="s">
        <v>31</v>
      </c>
      <c r="H628" s="9">
        <v>12.99</v>
      </c>
      <c r="I628" s="10">
        <v>9</v>
      </c>
      <c r="J628" s="9">
        <f t="shared" si="94"/>
        <v>116.91</v>
      </c>
      <c r="K628" s="9">
        <f t="shared" si="95"/>
        <v>7.0145999999999997</v>
      </c>
      <c r="L628" s="11">
        <f t="shared" si="85"/>
        <v>123.92</v>
      </c>
      <c r="M628" s="11">
        <v>18.71</v>
      </c>
      <c r="N628" s="11">
        <f t="shared" si="86"/>
        <v>98.199999999999989</v>
      </c>
      <c r="O628" s="12">
        <f t="shared" si="87"/>
        <v>0.83996236421178683</v>
      </c>
      <c r="P628" s="6" t="s">
        <v>21</v>
      </c>
      <c r="Q628" s="6" t="str">
        <f>VLOOKUP(C628,'[1]Customer List Query'!$A$2:$B$48,2,FALSE)</f>
        <v>Chris</v>
      </c>
      <c r="R628" s="13"/>
    </row>
    <row r="629" spans="1:18" x14ac:dyDescent="0.25">
      <c r="A629" s="6">
        <v>11029</v>
      </c>
      <c r="B629" s="7">
        <v>40386</v>
      </c>
      <c r="C629" t="s">
        <v>22</v>
      </c>
      <c r="D629" s="14" t="s">
        <v>105</v>
      </c>
      <c r="E629" s="6" t="s">
        <v>18</v>
      </c>
      <c r="F629" s="6" t="s">
        <v>23</v>
      </c>
      <c r="G629" s="6" t="s">
        <v>20</v>
      </c>
      <c r="H629" s="9">
        <v>3</v>
      </c>
      <c r="I629" s="10">
        <v>8</v>
      </c>
      <c r="J629" s="9">
        <f t="shared" si="94"/>
        <v>24</v>
      </c>
      <c r="K629" s="9">
        <f t="shared" si="95"/>
        <v>1.44</v>
      </c>
      <c r="L629" s="11">
        <f t="shared" si="85"/>
        <v>25.44</v>
      </c>
      <c r="M629" s="11">
        <v>26.25</v>
      </c>
      <c r="N629" s="11">
        <f t="shared" si="86"/>
        <v>-2.25</v>
      </c>
      <c r="O629" s="12">
        <f t="shared" si="87"/>
        <v>-9.375E-2</v>
      </c>
      <c r="P629" s="6" t="s">
        <v>24</v>
      </c>
      <c r="Q629" s="6" t="str">
        <f>VLOOKUP(C629,'[1]Customer List Query'!$A$2:$B$48,2,FALSE)</f>
        <v>Chris</v>
      </c>
      <c r="R629" s="13"/>
    </row>
    <row r="630" spans="1:18" x14ac:dyDescent="0.25">
      <c r="A630" s="6">
        <v>11030</v>
      </c>
      <c r="B630" s="7">
        <v>40386</v>
      </c>
      <c r="C630" s="14" t="s">
        <v>84</v>
      </c>
      <c r="D630" s="14" t="s">
        <v>104</v>
      </c>
      <c r="E630" s="8" t="s">
        <v>65</v>
      </c>
      <c r="F630" s="6" t="s">
        <v>58</v>
      </c>
      <c r="G630" s="8" t="s">
        <v>42</v>
      </c>
      <c r="H630" s="9">
        <v>59.95</v>
      </c>
      <c r="I630" s="10">
        <v>2</v>
      </c>
      <c r="J630" s="9">
        <f t="shared" si="94"/>
        <v>119.9</v>
      </c>
      <c r="K630" s="9">
        <f t="shared" si="95"/>
        <v>7.194</v>
      </c>
      <c r="L630" s="11">
        <f t="shared" si="85"/>
        <v>127.09</v>
      </c>
      <c r="M630" s="11">
        <v>89.93</v>
      </c>
      <c r="N630" s="11">
        <f t="shared" si="86"/>
        <v>29.97</v>
      </c>
      <c r="O630" s="12">
        <f t="shared" si="87"/>
        <v>0.24995829858215177</v>
      </c>
      <c r="P630" s="6" t="s">
        <v>21</v>
      </c>
      <c r="Q630" s="6" t="str">
        <f>VLOOKUP(C630,'[1]Customer List Query'!$A$2:$B$48,2,FALSE)</f>
        <v>Molly</v>
      </c>
      <c r="R630" s="13"/>
    </row>
    <row r="631" spans="1:18" x14ac:dyDescent="0.25">
      <c r="A631" s="6">
        <v>11031</v>
      </c>
      <c r="B631" s="7">
        <v>40386</v>
      </c>
      <c r="C631" t="s">
        <v>50</v>
      </c>
      <c r="D631" s="14" t="s">
        <v>106</v>
      </c>
      <c r="E631" s="6" t="s">
        <v>18</v>
      </c>
      <c r="F631" s="6" t="s">
        <v>53</v>
      </c>
      <c r="G631" s="8" t="s">
        <v>42</v>
      </c>
      <c r="H631" s="9">
        <v>10</v>
      </c>
      <c r="I631" s="10">
        <v>3</v>
      </c>
      <c r="J631" s="9">
        <f t="shared" si="94"/>
        <v>30</v>
      </c>
      <c r="K631" s="9">
        <f t="shared" si="95"/>
        <v>1.7999999999999998</v>
      </c>
      <c r="L631" s="11">
        <f t="shared" si="85"/>
        <v>31.8</v>
      </c>
      <c r="M631" s="11">
        <v>14.29</v>
      </c>
      <c r="N631" s="11">
        <f t="shared" si="86"/>
        <v>15.71</v>
      </c>
      <c r="O631" s="12">
        <f t="shared" si="87"/>
        <v>0.52366666666666672</v>
      </c>
      <c r="P631" s="6" t="s">
        <v>24</v>
      </c>
      <c r="Q631" s="6" t="str">
        <f>VLOOKUP(C631,'[1]Customer List Query'!$A$2:$B$48,2,FALSE)</f>
        <v>Scott</v>
      </c>
      <c r="R631" s="13"/>
    </row>
    <row r="632" spans="1:18" x14ac:dyDescent="0.25">
      <c r="A632" s="6">
        <v>11032</v>
      </c>
      <c r="B632" s="7">
        <v>40390</v>
      </c>
      <c r="C632" s="14" t="s">
        <v>25</v>
      </c>
      <c r="D632" s="14" t="s">
        <v>106</v>
      </c>
      <c r="E632" s="8" t="s">
        <v>26</v>
      </c>
      <c r="F632" s="8" t="s">
        <v>78</v>
      </c>
      <c r="G632" s="6" t="s">
        <v>20</v>
      </c>
      <c r="H632" s="9">
        <v>19.95</v>
      </c>
      <c r="I632" s="10">
        <v>3</v>
      </c>
      <c r="J632" s="9">
        <f t="shared" si="94"/>
        <v>59.85</v>
      </c>
      <c r="K632" s="9">
        <f t="shared" si="95"/>
        <v>3.5909999999999997</v>
      </c>
      <c r="L632" s="11">
        <f t="shared" si="85"/>
        <v>63.44</v>
      </c>
      <c r="M632" s="11">
        <v>7.98</v>
      </c>
      <c r="N632" s="11">
        <f t="shared" si="86"/>
        <v>51.870000000000005</v>
      </c>
      <c r="O632" s="12">
        <f t="shared" si="87"/>
        <v>0.8666666666666667</v>
      </c>
      <c r="P632" s="6" t="s">
        <v>21</v>
      </c>
      <c r="Q632" s="6" t="str">
        <f>VLOOKUP(C632,'[1]Customer List Query'!$A$2:$B$48,2,FALSE)</f>
        <v>Scott</v>
      </c>
      <c r="R632" s="13"/>
    </row>
    <row r="633" spans="1:18" x14ac:dyDescent="0.25">
      <c r="A633" s="6">
        <v>11033</v>
      </c>
      <c r="B633" s="7">
        <v>40390</v>
      </c>
      <c r="C633" t="s">
        <v>79</v>
      </c>
      <c r="D633" s="14" t="s">
        <v>106</v>
      </c>
      <c r="E633" s="6" t="s">
        <v>18</v>
      </c>
      <c r="F633" s="8" t="s">
        <v>68</v>
      </c>
      <c r="G633" s="6" t="s">
        <v>31</v>
      </c>
      <c r="H633" s="9">
        <v>116.17</v>
      </c>
      <c r="I633" s="10">
        <v>4</v>
      </c>
      <c r="J633" s="9">
        <f t="shared" si="94"/>
        <v>464.68</v>
      </c>
      <c r="K633" s="9">
        <f t="shared" si="95"/>
        <v>27.880800000000001</v>
      </c>
      <c r="L633" s="11">
        <f t="shared" si="85"/>
        <v>492.56</v>
      </c>
      <c r="M633" s="11">
        <v>191.68</v>
      </c>
      <c r="N633" s="11">
        <f t="shared" si="86"/>
        <v>273</v>
      </c>
      <c r="O633" s="12">
        <f t="shared" si="87"/>
        <v>0.58750107600929669</v>
      </c>
      <c r="P633" s="6" t="s">
        <v>21</v>
      </c>
      <c r="Q633" s="6" t="str">
        <f>VLOOKUP(C633,'[1]Customer List Query'!$A$2:$B$48,2,FALSE)</f>
        <v>Doug</v>
      </c>
      <c r="R633" s="13"/>
    </row>
    <row r="634" spans="1:18" x14ac:dyDescent="0.25">
      <c r="A634" s="6">
        <v>11034</v>
      </c>
      <c r="B634" s="7">
        <v>40390</v>
      </c>
      <c r="C634" s="14" t="s">
        <v>61</v>
      </c>
      <c r="D634" s="14" t="s">
        <v>105</v>
      </c>
      <c r="E634" s="8" t="s">
        <v>26</v>
      </c>
      <c r="F634" s="8" t="s">
        <v>78</v>
      </c>
      <c r="G634" s="6" t="s">
        <v>20</v>
      </c>
      <c r="H634" s="9">
        <v>15.49</v>
      </c>
      <c r="I634" s="10">
        <v>3</v>
      </c>
      <c r="J634" s="9">
        <f t="shared" si="94"/>
        <v>46.47</v>
      </c>
      <c r="K634" s="9">
        <f t="shared" si="95"/>
        <v>2.7881999999999998</v>
      </c>
      <c r="L634" s="11">
        <f t="shared" si="85"/>
        <v>49.26</v>
      </c>
      <c r="M634" s="11">
        <v>35.94</v>
      </c>
      <c r="N634" s="11">
        <f t="shared" si="86"/>
        <v>10.530000000000001</v>
      </c>
      <c r="O634" s="12">
        <f t="shared" si="87"/>
        <v>0.22659780503550681</v>
      </c>
      <c r="P634" s="6" t="s">
        <v>43</v>
      </c>
      <c r="Q634" s="6" t="str">
        <f>VLOOKUP(C634,'[1]Customer List Query'!$A$2:$B$48,2,FALSE)</f>
        <v>Sandra</v>
      </c>
      <c r="R634" s="13"/>
    </row>
    <row r="635" spans="1:18" x14ac:dyDescent="0.25">
      <c r="A635" s="6">
        <v>11035</v>
      </c>
      <c r="B635" s="7">
        <v>40391</v>
      </c>
      <c r="C635" s="14" t="s">
        <v>77</v>
      </c>
      <c r="D635" s="14" t="s">
        <v>106</v>
      </c>
      <c r="E635" s="8" t="s">
        <v>26</v>
      </c>
      <c r="F635" s="8" t="s">
        <v>78</v>
      </c>
      <c r="G635" s="6" t="s">
        <v>20</v>
      </c>
      <c r="H635" s="9">
        <v>29.95</v>
      </c>
      <c r="I635" s="10">
        <v>5</v>
      </c>
      <c r="J635" s="9">
        <f t="shared" si="94"/>
        <v>149.75</v>
      </c>
      <c r="K635" s="9">
        <f t="shared" si="95"/>
        <v>8.9849999999999994</v>
      </c>
      <c r="L635" s="11">
        <f t="shared" si="85"/>
        <v>158.74</v>
      </c>
      <c r="M635" s="11">
        <v>32.35</v>
      </c>
      <c r="N635" s="11">
        <f t="shared" si="86"/>
        <v>117.4</v>
      </c>
      <c r="O635" s="12">
        <f t="shared" si="87"/>
        <v>0.78397328881469119</v>
      </c>
      <c r="P635" s="6" t="s">
        <v>21</v>
      </c>
      <c r="Q635" s="6" t="str">
        <f>VLOOKUP(C635,'[1]Customer List Query'!$A$2:$B$48,2,FALSE)</f>
        <v>Bobby</v>
      </c>
      <c r="R635" s="13"/>
    </row>
    <row r="636" spans="1:18" x14ac:dyDescent="0.25">
      <c r="A636" s="6">
        <v>11036</v>
      </c>
      <c r="B636" s="7">
        <v>40391</v>
      </c>
      <c r="C636" t="s">
        <v>82</v>
      </c>
      <c r="D636" s="14" t="s">
        <v>109</v>
      </c>
      <c r="E636" s="6" t="s">
        <v>18</v>
      </c>
      <c r="F636" s="6" t="s">
        <v>55</v>
      </c>
      <c r="G636" s="6" t="s">
        <v>28</v>
      </c>
      <c r="H636" s="9">
        <v>299</v>
      </c>
      <c r="I636" s="10">
        <v>2</v>
      </c>
      <c r="J636" s="9">
        <f t="shared" si="94"/>
        <v>598</v>
      </c>
      <c r="K636" s="9">
        <f t="shared" si="95"/>
        <v>35.879999999999995</v>
      </c>
      <c r="L636" s="11">
        <f t="shared" si="85"/>
        <v>633.88</v>
      </c>
      <c r="M636" s="11">
        <v>908.96</v>
      </c>
      <c r="N636" s="11">
        <f t="shared" si="86"/>
        <v>-310.96000000000004</v>
      </c>
      <c r="O636" s="12">
        <f t="shared" si="87"/>
        <v>-0.52</v>
      </c>
      <c r="P636" s="6" t="s">
        <v>21</v>
      </c>
      <c r="Q636" s="6" t="str">
        <f>VLOOKUP(C636,'[1]Customer List Query'!$A$2:$B$48,2,FALSE)</f>
        <v>Scott</v>
      </c>
      <c r="R636" s="13"/>
    </row>
    <row r="637" spans="1:18" x14ac:dyDescent="0.25">
      <c r="A637" s="6">
        <v>11037</v>
      </c>
      <c r="B637" s="7">
        <v>40391</v>
      </c>
      <c r="C637" t="s">
        <v>32</v>
      </c>
      <c r="D637" s="14" t="s">
        <v>104</v>
      </c>
      <c r="E637" s="6" t="s">
        <v>18</v>
      </c>
      <c r="F637" s="6" t="s">
        <v>97</v>
      </c>
      <c r="G637" s="6" t="s">
        <v>20</v>
      </c>
      <c r="H637" s="9">
        <v>17.95</v>
      </c>
      <c r="I637" s="10">
        <v>9</v>
      </c>
      <c r="J637" s="9">
        <f t="shared" si="94"/>
        <v>161.55000000000001</v>
      </c>
      <c r="K637" s="9">
        <f t="shared" si="95"/>
        <v>9.6929999999999996</v>
      </c>
      <c r="L637" s="11">
        <f t="shared" si="85"/>
        <v>171.24</v>
      </c>
      <c r="M637" s="11">
        <v>44.52</v>
      </c>
      <c r="N637" s="11">
        <f t="shared" si="86"/>
        <v>117.03</v>
      </c>
      <c r="O637" s="12">
        <f t="shared" si="87"/>
        <v>0.72441968430826365</v>
      </c>
      <c r="P637" s="6" t="s">
        <v>21</v>
      </c>
      <c r="Q637" s="6" t="str">
        <f>VLOOKUP(C637,'[1]Customer List Query'!$A$2:$B$48,2,FALSE)</f>
        <v>Molly</v>
      </c>
      <c r="R637" s="13"/>
    </row>
    <row r="638" spans="1:18" x14ac:dyDescent="0.25">
      <c r="A638" s="6">
        <v>11038</v>
      </c>
      <c r="B638" s="7">
        <v>40391</v>
      </c>
      <c r="C638" t="s">
        <v>90</v>
      </c>
      <c r="D638" s="14" t="s">
        <v>104</v>
      </c>
      <c r="E638" s="6" t="s">
        <v>18</v>
      </c>
      <c r="F638" s="8" t="s">
        <v>39</v>
      </c>
      <c r="G638" s="6" t="s">
        <v>31</v>
      </c>
      <c r="H638" s="9">
        <v>202.79</v>
      </c>
      <c r="I638" s="10">
        <v>1</v>
      </c>
      <c r="J638" s="9">
        <f t="shared" si="94"/>
        <v>202.79</v>
      </c>
      <c r="K638" s="9">
        <f t="shared" si="95"/>
        <v>12.167399999999999</v>
      </c>
      <c r="L638" s="11">
        <f t="shared" si="85"/>
        <v>214.96</v>
      </c>
      <c r="M638" s="11">
        <v>425.86</v>
      </c>
      <c r="N638" s="11">
        <f t="shared" si="86"/>
        <v>-223.07000000000002</v>
      </c>
      <c r="O638" s="12">
        <f t="shared" si="87"/>
        <v>-1.1000049312096258</v>
      </c>
      <c r="P638" s="6" t="s">
        <v>21</v>
      </c>
      <c r="Q638" s="6" t="str">
        <f>VLOOKUP(C638,'[1]Customer List Query'!$A$2:$B$48,2,FALSE)</f>
        <v>Bobby</v>
      </c>
      <c r="R638" s="13"/>
    </row>
    <row r="639" spans="1:18" x14ac:dyDescent="0.25">
      <c r="A639" s="6">
        <v>11039</v>
      </c>
      <c r="B639" s="7">
        <v>40391</v>
      </c>
      <c r="C639" s="14" t="s">
        <v>74</v>
      </c>
      <c r="D639" s="14" t="s">
        <v>106</v>
      </c>
      <c r="E639" s="6" t="s">
        <v>18</v>
      </c>
      <c r="F639" s="6" t="s">
        <v>66</v>
      </c>
      <c r="G639" s="8" t="s">
        <v>42</v>
      </c>
      <c r="H639" s="9">
        <v>35</v>
      </c>
      <c r="I639" s="10">
        <v>9</v>
      </c>
      <c r="J639" s="9">
        <f t="shared" si="94"/>
        <v>315</v>
      </c>
      <c r="K639" s="9">
        <f t="shared" si="95"/>
        <v>18.899999999999999</v>
      </c>
      <c r="L639" s="11">
        <f t="shared" si="85"/>
        <v>333.9</v>
      </c>
      <c r="M639" s="11">
        <v>350</v>
      </c>
      <c r="N639" s="11">
        <f t="shared" si="86"/>
        <v>-35</v>
      </c>
      <c r="O639" s="12">
        <f t="shared" si="87"/>
        <v>-0.1111111111111111</v>
      </c>
      <c r="P639" s="6" t="s">
        <v>24</v>
      </c>
      <c r="Q639" s="6" t="str">
        <f>VLOOKUP(C639,'[1]Customer List Query'!$A$2:$B$48,2,FALSE)</f>
        <v>Steve</v>
      </c>
      <c r="R639" s="13"/>
    </row>
    <row r="640" spans="1:18" x14ac:dyDescent="0.25">
      <c r="A640" s="6">
        <v>11040</v>
      </c>
      <c r="B640" s="7">
        <v>40391</v>
      </c>
      <c r="C640" t="s">
        <v>79</v>
      </c>
      <c r="D640" s="14" t="s">
        <v>106</v>
      </c>
      <c r="E640" s="6" t="s">
        <v>18</v>
      </c>
      <c r="F640" s="6" t="s">
        <v>51</v>
      </c>
      <c r="G640" s="6" t="s">
        <v>31</v>
      </c>
      <c r="H640" s="9">
        <v>499.5</v>
      </c>
      <c r="I640" s="10">
        <v>8</v>
      </c>
      <c r="J640" s="9">
        <f t="shared" si="94"/>
        <v>3996</v>
      </c>
      <c r="K640" s="9">
        <f t="shared" si="95"/>
        <v>239.76</v>
      </c>
      <c r="L640" s="11">
        <f t="shared" si="85"/>
        <v>4235.76</v>
      </c>
      <c r="M640" s="11">
        <v>1483.52</v>
      </c>
      <c r="N640" s="11">
        <f t="shared" si="86"/>
        <v>2512.48</v>
      </c>
      <c r="O640" s="12">
        <f t="shared" si="87"/>
        <v>0.62874874874874875</v>
      </c>
      <c r="P640" s="6" t="s">
        <v>21</v>
      </c>
      <c r="Q640" s="6" t="str">
        <f>VLOOKUP(C640,'[1]Customer List Query'!$A$2:$B$48,2,FALSE)</f>
        <v>Doug</v>
      </c>
      <c r="R640" s="13"/>
    </row>
    <row r="641" spans="1:18" x14ac:dyDescent="0.25">
      <c r="A641" s="6">
        <v>11041</v>
      </c>
      <c r="B641" s="7">
        <v>40392</v>
      </c>
      <c r="C641" t="s">
        <v>80</v>
      </c>
      <c r="D641" s="14" t="s">
        <v>106</v>
      </c>
      <c r="E641" s="8" t="s">
        <v>26</v>
      </c>
      <c r="F641" s="6" t="s">
        <v>33</v>
      </c>
      <c r="G641" s="6" t="s">
        <v>20</v>
      </c>
      <c r="H641" s="9">
        <v>8</v>
      </c>
      <c r="I641" s="10">
        <v>9</v>
      </c>
      <c r="J641" s="9">
        <f t="shared" si="94"/>
        <v>72</v>
      </c>
      <c r="K641" s="9">
        <f t="shared" si="95"/>
        <v>4.32</v>
      </c>
      <c r="L641" s="11">
        <f t="shared" si="85"/>
        <v>76.319999999999993</v>
      </c>
      <c r="M641" s="11">
        <v>33.119999999999997</v>
      </c>
      <c r="N641" s="11">
        <f t="shared" si="86"/>
        <v>38.880000000000003</v>
      </c>
      <c r="O641" s="12">
        <f t="shared" si="87"/>
        <v>0.54</v>
      </c>
      <c r="P641" s="6" t="s">
        <v>43</v>
      </c>
      <c r="Q641" s="6" t="str">
        <f>VLOOKUP(C641,'[1]Customer List Query'!$A$2:$B$48,2,FALSE)</f>
        <v>Chris</v>
      </c>
      <c r="R641" s="13"/>
    </row>
    <row r="642" spans="1:18" x14ac:dyDescent="0.25">
      <c r="A642" s="6">
        <v>11042</v>
      </c>
      <c r="B642" s="7">
        <v>40392</v>
      </c>
      <c r="C642" t="s">
        <v>89</v>
      </c>
      <c r="D642" s="14" t="s">
        <v>104</v>
      </c>
      <c r="E642" s="6" t="s">
        <v>18</v>
      </c>
      <c r="F642" s="6" t="s">
        <v>101</v>
      </c>
      <c r="G642" s="6" t="s">
        <v>28</v>
      </c>
      <c r="H642" s="9">
        <v>189.99</v>
      </c>
      <c r="I642" s="10">
        <v>6</v>
      </c>
      <c r="J642" s="9">
        <f t="shared" si="94"/>
        <v>1139.94</v>
      </c>
      <c r="K642" s="9">
        <f t="shared" si="95"/>
        <v>68.3964</v>
      </c>
      <c r="L642" s="11">
        <f t="shared" ref="L642:L705" si="96">ROUND(J642+K642,2)</f>
        <v>1208.3399999999999</v>
      </c>
      <c r="M642" s="11">
        <v>376.18</v>
      </c>
      <c r="N642" s="11">
        <f t="shared" ref="N642:N705" si="97">J642-M642</f>
        <v>763.76</v>
      </c>
      <c r="O642" s="12">
        <f t="shared" ref="O642:O705" si="98">N642/J642</f>
        <v>0.67000017544783053</v>
      </c>
      <c r="P642" s="6" t="s">
        <v>21</v>
      </c>
      <c r="Q642" s="6" t="str">
        <f>VLOOKUP(C642,'[1]Customer List Query'!$A$2:$B$48,2,FALSE)</f>
        <v>Sandra</v>
      </c>
      <c r="R642" s="13"/>
    </row>
    <row r="643" spans="1:18" x14ac:dyDescent="0.25">
      <c r="A643" s="6">
        <v>11043</v>
      </c>
      <c r="B643" s="7">
        <v>40392</v>
      </c>
      <c r="C643" s="14" t="s">
        <v>61</v>
      </c>
      <c r="D643" s="14" t="s">
        <v>105</v>
      </c>
      <c r="E643" s="8" t="s">
        <v>26</v>
      </c>
      <c r="F643" s="6" t="s">
        <v>97</v>
      </c>
      <c r="G643" s="6" t="s">
        <v>20</v>
      </c>
      <c r="H643" s="9">
        <v>36.5</v>
      </c>
      <c r="I643" s="10">
        <v>7</v>
      </c>
      <c r="J643" s="9">
        <f t="shared" si="94"/>
        <v>255.5</v>
      </c>
      <c r="K643" s="9">
        <f t="shared" si="95"/>
        <v>15.33</v>
      </c>
      <c r="L643" s="11">
        <f t="shared" si="96"/>
        <v>270.83</v>
      </c>
      <c r="M643" s="11">
        <v>62.05</v>
      </c>
      <c r="N643" s="11">
        <f t="shared" si="97"/>
        <v>193.45</v>
      </c>
      <c r="O643" s="12">
        <f t="shared" si="98"/>
        <v>0.75714285714285712</v>
      </c>
      <c r="P643" s="6" t="s">
        <v>21</v>
      </c>
      <c r="Q643" s="6" t="str">
        <f>VLOOKUP(C643,'[1]Customer List Query'!$A$2:$B$48,2,FALSE)</f>
        <v>Sandra</v>
      </c>
      <c r="R643" s="13"/>
    </row>
    <row r="644" spans="1:18" x14ac:dyDescent="0.25">
      <c r="A644" s="6">
        <v>11044</v>
      </c>
      <c r="B644" s="7">
        <v>40392</v>
      </c>
      <c r="C644" t="s">
        <v>17</v>
      </c>
      <c r="D644" s="14" t="s">
        <v>104</v>
      </c>
      <c r="E644" s="6" t="s">
        <v>18</v>
      </c>
      <c r="F644" s="6" t="s">
        <v>27</v>
      </c>
      <c r="G644" s="6" t="s">
        <v>28</v>
      </c>
      <c r="H644" s="9">
        <v>14.95</v>
      </c>
      <c r="I644" s="10">
        <v>6</v>
      </c>
      <c r="J644" s="9">
        <f t="shared" si="94"/>
        <v>89.7</v>
      </c>
      <c r="K644" s="9">
        <f t="shared" si="95"/>
        <v>5.3819999999999997</v>
      </c>
      <c r="L644" s="11">
        <f t="shared" si="96"/>
        <v>95.08</v>
      </c>
      <c r="M644" s="11">
        <v>71.16</v>
      </c>
      <c r="N644" s="11">
        <f t="shared" si="97"/>
        <v>18.540000000000006</v>
      </c>
      <c r="O644" s="12">
        <f t="shared" si="98"/>
        <v>0.2066889632107024</v>
      </c>
      <c r="P644" s="6" t="s">
        <v>43</v>
      </c>
      <c r="Q644" s="6" t="str">
        <f>VLOOKUP(C644,'[1]Customer List Query'!$A$2:$B$48,2,FALSE)</f>
        <v>Doug</v>
      </c>
      <c r="R644" s="13"/>
    </row>
    <row r="645" spans="1:18" x14ac:dyDescent="0.25">
      <c r="A645" s="6">
        <v>11045</v>
      </c>
      <c r="B645" s="7">
        <v>40392</v>
      </c>
      <c r="C645" t="s">
        <v>80</v>
      </c>
      <c r="D645" s="14" t="s">
        <v>106</v>
      </c>
      <c r="E645" s="8" t="s">
        <v>26</v>
      </c>
      <c r="F645" s="6" t="s">
        <v>81</v>
      </c>
      <c r="G645" s="6" t="s">
        <v>20</v>
      </c>
      <c r="H645" s="9">
        <v>102</v>
      </c>
      <c r="I645" s="10">
        <v>3</v>
      </c>
      <c r="J645" s="9">
        <f t="shared" si="94"/>
        <v>306</v>
      </c>
      <c r="K645" s="9">
        <f t="shared" si="95"/>
        <v>18.36</v>
      </c>
      <c r="L645" s="11">
        <f t="shared" si="96"/>
        <v>324.36</v>
      </c>
      <c r="M645" s="11">
        <v>252.96</v>
      </c>
      <c r="N645" s="11">
        <f t="shared" si="97"/>
        <v>53.039999999999992</v>
      </c>
      <c r="O645" s="12">
        <f t="shared" si="98"/>
        <v>0.17333333333333331</v>
      </c>
      <c r="P645" s="6" t="s">
        <v>21</v>
      </c>
      <c r="Q645" s="6" t="str">
        <f>VLOOKUP(C645,'[1]Customer List Query'!$A$2:$B$48,2,FALSE)</f>
        <v>Chris</v>
      </c>
      <c r="R645" s="13"/>
    </row>
    <row r="646" spans="1:18" x14ac:dyDescent="0.25">
      <c r="A646" s="6">
        <v>11046</v>
      </c>
      <c r="B646" s="7">
        <v>40392</v>
      </c>
      <c r="C646" s="14" t="s">
        <v>25</v>
      </c>
      <c r="D646" s="14" t="s">
        <v>106</v>
      </c>
      <c r="E646" s="8" t="s">
        <v>26</v>
      </c>
      <c r="F646" s="6" t="s">
        <v>41</v>
      </c>
      <c r="G646" s="8" t="s">
        <v>42</v>
      </c>
      <c r="H646" s="9">
        <v>80</v>
      </c>
      <c r="I646" s="10">
        <v>4</v>
      </c>
      <c r="J646" s="9">
        <f t="shared" si="94"/>
        <v>320</v>
      </c>
      <c r="K646" s="9">
        <f t="shared" si="95"/>
        <v>19.2</v>
      </c>
      <c r="L646" s="11">
        <f t="shared" si="96"/>
        <v>339.2</v>
      </c>
      <c r="M646" s="11">
        <v>500</v>
      </c>
      <c r="N646" s="11">
        <f t="shared" si="97"/>
        <v>-180</v>
      </c>
      <c r="O646" s="12">
        <f t="shared" si="98"/>
        <v>-0.5625</v>
      </c>
      <c r="P646" s="6" t="s">
        <v>24</v>
      </c>
      <c r="Q646" s="6" t="str">
        <f>VLOOKUP(C646,'[1]Customer List Query'!$A$2:$B$48,2,FALSE)</f>
        <v>Scott</v>
      </c>
      <c r="R646" s="13"/>
    </row>
    <row r="647" spans="1:18" x14ac:dyDescent="0.25">
      <c r="A647" s="6">
        <v>11047</v>
      </c>
      <c r="B647" s="7">
        <v>40392</v>
      </c>
      <c r="C647" s="14" t="s">
        <v>25</v>
      </c>
      <c r="D647" s="14" t="s">
        <v>106</v>
      </c>
      <c r="E647" s="8" t="s">
        <v>26</v>
      </c>
      <c r="F647" s="6" t="s">
        <v>76</v>
      </c>
      <c r="G647" s="6" t="s">
        <v>49</v>
      </c>
      <c r="H647" s="9">
        <v>50</v>
      </c>
      <c r="I647" s="10"/>
      <c r="J647" s="9">
        <f>H647</f>
        <v>50</v>
      </c>
      <c r="K647" s="9">
        <v>0</v>
      </c>
      <c r="L647" s="11">
        <f t="shared" si="96"/>
        <v>50</v>
      </c>
      <c r="M647" s="11">
        <v>48</v>
      </c>
      <c r="N647" s="11">
        <f t="shared" si="97"/>
        <v>2</v>
      </c>
      <c r="O647" s="12">
        <f t="shared" si="98"/>
        <v>0.04</v>
      </c>
      <c r="P647" s="6" t="s">
        <v>21</v>
      </c>
      <c r="Q647" s="6" t="str">
        <f>VLOOKUP(C647,'[1]Customer List Query'!$A$2:$B$48,2,FALSE)</f>
        <v>Scott</v>
      </c>
      <c r="R647" s="13"/>
    </row>
    <row r="648" spans="1:18" x14ac:dyDescent="0.25">
      <c r="A648" s="6">
        <v>11048</v>
      </c>
      <c r="B648" s="7">
        <v>40392</v>
      </c>
      <c r="C648" t="s">
        <v>67</v>
      </c>
      <c r="D648" s="14" t="s">
        <v>104</v>
      </c>
      <c r="E648" s="6" t="s">
        <v>18</v>
      </c>
      <c r="F648" s="6" t="s">
        <v>23</v>
      </c>
      <c r="G648" s="6" t="s">
        <v>20</v>
      </c>
      <c r="H648" s="9">
        <v>23.95</v>
      </c>
      <c r="I648" s="10">
        <v>2</v>
      </c>
      <c r="J648" s="9">
        <f>ROUND(H648*I648,2)</f>
        <v>47.9</v>
      </c>
      <c r="K648" s="9">
        <f>J648*0.06</f>
        <v>2.8739999999999997</v>
      </c>
      <c r="L648" s="11">
        <f t="shared" si="96"/>
        <v>50.77</v>
      </c>
      <c r="M648" s="11">
        <v>81.430000000000007</v>
      </c>
      <c r="N648" s="11">
        <f t="shared" si="97"/>
        <v>-33.530000000000008</v>
      </c>
      <c r="O648" s="12">
        <f t="shared" si="98"/>
        <v>-0.70000000000000018</v>
      </c>
      <c r="P648" s="6" t="s">
        <v>21</v>
      </c>
      <c r="Q648" s="6" t="str">
        <f>VLOOKUP(C648,'[1]Customer List Query'!$A$2:$B$48,2,FALSE)</f>
        <v>Scott</v>
      </c>
      <c r="R648" s="13"/>
    </row>
    <row r="649" spans="1:18" x14ac:dyDescent="0.25">
      <c r="A649" s="6">
        <v>11049</v>
      </c>
      <c r="B649" s="7">
        <v>40393</v>
      </c>
      <c r="C649" t="s">
        <v>38</v>
      </c>
      <c r="D649" s="14" t="s">
        <v>108</v>
      </c>
      <c r="E649" s="6" t="s">
        <v>18</v>
      </c>
      <c r="F649" s="8" t="s">
        <v>35</v>
      </c>
      <c r="G649" s="6" t="s">
        <v>31</v>
      </c>
      <c r="H649" s="9">
        <v>799.85</v>
      </c>
      <c r="I649" s="10">
        <v>7</v>
      </c>
      <c r="J649" s="9">
        <f>ROUND(H649*I649,2)</f>
        <v>5598.95</v>
      </c>
      <c r="K649" s="9">
        <f>J649*0.06</f>
        <v>335.93699999999995</v>
      </c>
      <c r="L649" s="11">
        <f t="shared" si="96"/>
        <v>5934.89</v>
      </c>
      <c r="M649" s="11">
        <v>863.84</v>
      </c>
      <c r="N649" s="11">
        <f t="shared" si="97"/>
        <v>4735.1099999999997</v>
      </c>
      <c r="O649" s="12">
        <f t="shared" si="98"/>
        <v>0.84571392850445171</v>
      </c>
      <c r="P649" s="6" t="s">
        <v>21</v>
      </c>
      <c r="Q649" s="6" t="str">
        <f>VLOOKUP(C649,'[1]Customer List Query'!$A$2:$B$48,2,FALSE)</f>
        <v>Steve</v>
      </c>
      <c r="R649" s="13"/>
    </row>
    <row r="650" spans="1:18" x14ac:dyDescent="0.25">
      <c r="A650" s="6">
        <v>11050</v>
      </c>
      <c r="B650" s="7">
        <v>40393</v>
      </c>
      <c r="C650" s="14" t="s">
        <v>64</v>
      </c>
      <c r="D650" s="14" t="s">
        <v>104</v>
      </c>
      <c r="E650" s="8" t="s">
        <v>65</v>
      </c>
      <c r="F650" s="6" t="s">
        <v>70</v>
      </c>
      <c r="G650" s="6" t="s">
        <v>31</v>
      </c>
      <c r="H650" s="9">
        <v>3.99</v>
      </c>
      <c r="I650" s="10">
        <v>9</v>
      </c>
      <c r="J650" s="9">
        <f>ROUND(H650*I650,2)</f>
        <v>35.909999999999997</v>
      </c>
      <c r="K650" s="9">
        <f>J650*0.06</f>
        <v>2.1545999999999998</v>
      </c>
      <c r="L650" s="11">
        <f t="shared" si="96"/>
        <v>38.06</v>
      </c>
      <c r="M650" s="11">
        <v>2.79</v>
      </c>
      <c r="N650" s="11">
        <f t="shared" si="97"/>
        <v>33.119999999999997</v>
      </c>
      <c r="O650" s="12">
        <f t="shared" si="98"/>
        <v>0.92230576441102763</v>
      </c>
      <c r="P650" s="6" t="s">
        <v>43</v>
      </c>
      <c r="Q650" s="6" t="str">
        <f>VLOOKUP(C650,'[1]Customer List Query'!$A$2:$B$48,2,FALSE)</f>
        <v>Chris</v>
      </c>
      <c r="R650" s="13"/>
    </row>
    <row r="651" spans="1:18" x14ac:dyDescent="0.25">
      <c r="A651" s="6">
        <v>11051</v>
      </c>
      <c r="B651" s="7">
        <v>40393</v>
      </c>
      <c r="C651" t="s">
        <v>38</v>
      </c>
      <c r="D651" s="14" t="s">
        <v>108</v>
      </c>
      <c r="E651" s="6" t="s">
        <v>18</v>
      </c>
      <c r="F651" s="6" t="s">
        <v>81</v>
      </c>
      <c r="G651" s="6" t="s">
        <v>20</v>
      </c>
      <c r="H651" s="9">
        <v>210</v>
      </c>
      <c r="I651" s="10">
        <v>10</v>
      </c>
      <c r="J651" s="9">
        <f>ROUND(H651*I651,2)</f>
        <v>2100</v>
      </c>
      <c r="K651" s="9">
        <f>J651*0.06</f>
        <v>126</v>
      </c>
      <c r="L651" s="11">
        <f t="shared" si="96"/>
        <v>2226</v>
      </c>
      <c r="M651" s="11">
        <v>94.5</v>
      </c>
      <c r="N651" s="11">
        <f t="shared" si="97"/>
        <v>2005.5</v>
      </c>
      <c r="O651" s="12">
        <f t="shared" si="98"/>
        <v>0.95499999999999996</v>
      </c>
      <c r="P651" s="6" t="s">
        <v>21</v>
      </c>
      <c r="Q651" s="6" t="str">
        <f>VLOOKUP(C651,'[1]Customer List Query'!$A$2:$B$48,2,FALSE)</f>
        <v>Steve</v>
      </c>
      <c r="R651" s="13"/>
    </row>
    <row r="652" spans="1:18" x14ac:dyDescent="0.25">
      <c r="A652" s="6">
        <v>11052</v>
      </c>
      <c r="B652" s="7">
        <v>40393</v>
      </c>
      <c r="C652" t="s">
        <v>17</v>
      </c>
      <c r="D652" s="14" t="s">
        <v>104</v>
      </c>
      <c r="E652" s="6" t="s">
        <v>18</v>
      </c>
      <c r="F652" s="6" t="s">
        <v>76</v>
      </c>
      <c r="G652" s="6" t="s">
        <v>49</v>
      </c>
      <c r="H652" s="9">
        <v>50</v>
      </c>
      <c r="I652" s="10"/>
      <c r="J652" s="9">
        <f>H652</f>
        <v>50</v>
      </c>
      <c r="K652" s="9">
        <v>0</v>
      </c>
      <c r="L652" s="11">
        <f t="shared" si="96"/>
        <v>50</v>
      </c>
      <c r="M652" s="11">
        <v>119</v>
      </c>
      <c r="N652" s="11">
        <f t="shared" si="97"/>
        <v>-69</v>
      </c>
      <c r="O652" s="12">
        <f t="shared" si="98"/>
        <v>-1.38</v>
      </c>
      <c r="P652" s="6" t="s">
        <v>21</v>
      </c>
      <c r="Q652" s="6" t="str">
        <f>VLOOKUP(C652,'[1]Customer List Query'!$A$2:$B$48,2,FALSE)</f>
        <v>Doug</v>
      </c>
      <c r="R652" s="13"/>
    </row>
    <row r="653" spans="1:18" x14ac:dyDescent="0.25">
      <c r="A653" s="6">
        <v>11053</v>
      </c>
      <c r="B653" s="7">
        <v>40397</v>
      </c>
      <c r="C653" s="6" t="s">
        <v>96</v>
      </c>
      <c r="D653" s="14" t="s">
        <v>104</v>
      </c>
      <c r="E653" s="8" t="s">
        <v>65</v>
      </c>
      <c r="F653" s="8" t="s">
        <v>19</v>
      </c>
      <c r="G653" s="6" t="s">
        <v>20</v>
      </c>
      <c r="H653" s="9">
        <v>29.99</v>
      </c>
      <c r="I653" s="10">
        <v>7</v>
      </c>
      <c r="J653" s="9">
        <f t="shared" ref="J653:J671" si="99">ROUND(H653*I653,2)</f>
        <v>209.93</v>
      </c>
      <c r="K653" s="9">
        <f t="shared" ref="K653:K671" si="100">J653*0.06</f>
        <v>12.595800000000001</v>
      </c>
      <c r="L653" s="11">
        <f t="shared" si="96"/>
        <v>222.53</v>
      </c>
      <c r="M653" s="11">
        <v>44.99</v>
      </c>
      <c r="N653" s="11">
        <f t="shared" si="97"/>
        <v>164.94</v>
      </c>
      <c r="O653" s="12">
        <f t="shared" si="98"/>
        <v>0.78569046825132183</v>
      </c>
      <c r="P653" s="6" t="s">
        <v>21</v>
      </c>
      <c r="Q653" s="6" t="str">
        <f>VLOOKUP(C653,'[1]Customer List Query'!$A$2:$B$48,2,FALSE)</f>
        <v>Molly</v>
      </c>
      <c r="R653" s="13"/>
    </row>
    <row r="654" spans="1:18" x14ac:dyDescent="0.25">
      <c r="A654" s="6">
        <v>11054</v>
      </c>
      <c r="B654" s="7">
        <v>40397</v>
      </c>
      <c r="C654" t="s">
        <v>50</v>
      </c>
      <c r="D654" s="14" t="s">
        <v>106</v>
      </c>
      <c r="E654" s="6" t="s">
        <v>18</v>
      </c>
      <c r="F654" s="6" t="s">
        <v>27</v>
      </c>
      <c r="G654" s="6" t="s">
        <v>28</v>
      </c>
      <c r="H654" s="9">
        <v>14.95</v>
      </c>
      <c r="I654" s="10">
        <v>4</v>
      </c>
      <c r="J654" s="9">
        <f t="shared" si="99"/>
        <v>59.8</v>
      </c>
      <c r="K654" s="9">
        <f t="shared" si="100"/>
        <v>3.5879999999999996</v>
      </c>
      <c r="L654" s="11">
        <f t="shared" si="96"/>
        <v>63.39</v>
      </c>
      <c r="M654" s="11">
        <v>20.03</v>
      </c>
      <c r="N654" s="11">
        <f t="shared" si="97"/>
        <v>39.769999999999996</v>
      </c>
      <c r="O654" s="12">
        <f t="shared" si="98"/>
        <v>0.66505016722408028</v>
      </c>
      <c r="P654" s="6" t="s">
        <v>43</v>
      </c>
      <c r="Q654" s="6" t="str">
        <f>VLOOKUP(C654,'[1]Customer List Query'!$A$2:$B$48,2,FALSE)</f>
        <v>Scott</v>
      </c>
      <c r="R654" s="13"/>
    </row>
    <row r="655" spans="1:18" x14ac:dyDescent="0.25">
      <c r="A655" s="6">
        <v>11055</v>
      </c>
      <c r="B655" s="7">
        <v>40397</v>
      </c>
      <c r="C655" t="s">
        <v>59</v>
      </c>
      <c r="D655" s="14" t="s">
        <v>104</v>
      </c>
      <c r="E655" s="6" t="s">
        <v>18</v>
      </c>
      <c r="F655" s="6" t="s">
        <v>58</v>
      </c>
      <c r="G655" s="8" t="s">
        <v>42</v>
      </c>
      <c r="H655" s="9">
        <v>89.95</v>
      </c>
      <c r="I655" s="10">
        <v>9</v>
      </c>
      <c r="J655" s="9">
        <f t="shared" si="99"/>
        <v>809.55</v>
      </c>
      <c r="K655" s="9">
        <f t="shared" si="100"/>
        <v>48.572999999999993</v>
      </c>
      <c r="L655" s="11">
        <f t="shared" si="96"/>
        <v>858.12</v>
      </c>
      <c r="M655" s="11">
        <v>27.88</v>
      </c>
      <c r="N655" s="11">
        <f t="shared" si="97"/>
        <v>781.67</v>
      </c>
      <c r="O655" s="12">
        <f t="shared" si="98"/>
        <v>0.96556111419924651</v>
      </c>
      <c r="P655" s="6" t="s">
        <v>21</v>
      </c>
      <c r="Q655" s="6" t="str">
        <f>VLOOKUP(C655,'[1]Customer List Query'!$A$2:$B$48,2,FALSE)</f>
        <v>Steve</v>
      </c>
      <c r="R655" s="13"/>
    </row>
    <row r="656" spans="1:18" x14ac:dyDescent="0.25">
      <c r="A656" s="6">
        <v>11056</v>
      </c>
      <c r="B656" s="7">
        <v>40398</v>
      </c>
      <c r="C656" s="14" t="s">
        <v>25</v>
      </c>
      <c r="D656" s="14" t="s">
        <v>106</v>
      </c>
      <c r="E656" s="8" t="s">
        <v>26</v>
      </c>
      <c r="F656" s="6" t="s">
        <v>101</v>
      </c>
      <c r="G656" s="6" t="s">
        <v>28</v>
      </c>
      <c r="H656" s="9">
        <v>189.99</v>
      </c>
      <c r="I656" s="10">
        <v>4</v>
      </c>
      <c r="J656" s="9">
        <f t="shared" si="99"/>
        <v>759.96</v>
      </c>
      <c r="K656" s="9">
        <f t="shared" si="100"/>
        <v>45.5976</v>
      </c>
      <c r="L656" s="11">
        <f t="shared" si="96"/>
        <v>805.56</v>
      </c>
      <c r="M656" s="11">
        <v>275.49</v>
      </c>
      <c r="N656" s="11">
        <f t="shared" si="97"/>
        <v>484.47</v>
      </c>
      <c r="O656" s="12">
        <f t="shared" si="98"/>
        <v>0.63749407863571772</v>
      </c>
      <c r="P656" s="6" t="s">
        <v>21</v>
      </c>
      <c r="Q656" s="6" t="str">
        <f>VLOOKUP(C656,'[1]Customer List Query'!$A$2:$B$48,2,FALSE)</f>
        <v>Scott</v>
      </c>
      <c r="R656" s="13"/>
    </row>
    <row r="657" spans="1:18" x14ac:dyDescent="0.25">
      <c r="A657" s="6">
        <v>11057</v>
      </c>
      <c r="B657" s="7">
        <v>40398</v>
      </c>
      <c r="C657" t="s">
        <v>93</v>
      </c>
      <c r="D657" s="14" t="s">
        <v>109</v>
      </c>
      <c r="E657" s="6" t="s">
        <v>18</v>
      </c>
      <c r="F657" s="6" t="s">
        <v>58</v>
      </c>
      <c r="G657" s="8" t="s">
        <v>42</v>
      </c>
      <c r="H657" s="9">
        <v>59.95</v>
      </c>
      <c r="I657" s="10">
        <v>1</v>
      </c>
      <c r="J657" s="9">
        <f t="shared" si="99"/>
        <v>59.95</v>
      </c>
      <c r="K657" s="9">
        <f t="shared" si="100"/>
        <v>3.597</v>
      </c>
      <c r="L657" s="11">
        <f t="shared" si="96"/>
        <v>63.55</v>
      </c>
      <c r="M657" s="11">
        <v>143.88</v>
      </c>
      <c r="N657" s="11">
        <f t="shared" si="97"/>
        <v>-83.929999999999993</v>
      </c>
      <c r="O657" s="12">
        <f t="shared" si="98"/>
        <v>-1.4</v>
      </c>
      <c r="P657" s="6" t="s">
        <v>21</v>
      </c>
      <c r="Q657" s="6" t="str">
        <f>VLOOKUP(C657,'[1]Customer List Query'!$A$2:$B$48,2,FALSE)</f>
        <v>Chris</v>
      </c>
      <c r="R657" s="13"/>
    </row>
    <row r="658" spans="1:18" x14ac:dyDescent="0.25">
      <c r="A658" s="6">
        <v>11058</v>
      </c>
      <c r="B658" s="7">
        <v>40398</v>
      </c>
      <c r="C658" t="s">
        <v>22</v>
      </c>
      <c r="D658" s="14" t="s">
        <v>105</v>
      </c>
      <c r="E658" s="6" t="s">
        <v>18</v>
      </c>
      <c r="F658" s="6" t="s">
        <v>41</v>
      </c>
      <c r="G658" s="8" t="s">
        <v>42</v>
      </c>
      <c r="H658" s="9">
        <v>478.22</v>
      </c>
      <c r="I658" s="10">
        <v>4</v>
      </c>
      <c r="J658" s="9">
        <f t="shared" si="99"/>
        <v>1912.88</v>
      </c>
      <c r="K658" s="9">
        <f t="shared" si="100"/>
        <v>114.7728</v>
      </c>
      <c r="L658" s="11">
        <f t="shared" si="96"/>
        <v>2027.65</v>
      </c>
      <c r="M658" s="11">
        <v>1305.54</v>
      </c>
      <c r="N658" s="11">
        <f t="shared" si="97"/>
        <v>607.34000000000015</v>
      </c>
      <c r="O658" s="12">
        <f t="shared" si="98"/>
        <v>0.31750031366316761</v>
      </c>
      <c r="P658" s="6" t="s">
        <v>21</v>
      </c>
      <c r="Q658" s="6" t="str">
        <f>VLOOKUP(C658,'[1]Customer List Query'!$A$2:$B$48,2,FALSE)</f>
        <v>Chris</v>
      </c>
      <c r="R658" s="13"/>
    </row>
    <row r="659" spans="1:18" x14ac:dyDescent="0.25">
      <c r="A659" s="6">
        <v>11059</v>
      </c>
      <c r="B659" s="7">
        <v>40398</v>
      </c>
      <c r="C659" t="s">
        <v>94</v>
      </c>
      <c r="D659" s="14" t="s">
        <v>104</v>
      </c>
      <c r="E659" s="6" t="s">
        <v>18</v>
      </c>
      <c r="F659" s="8" t="s">
        <v>68</v>
      </c>
      <c r="G659" s="6" t="s">
        <v>31</v>
      </c>
      <c r="H659" s="9">
        <v>110.29</v>
      </c>
      <c r="I659" s="10">
        <v>5</v>
      </c>
      <c r="J659" s="9">
        <f t="shared" si="99"/>
        <v>551.45000000000005</v>
      </c>
      <c r="K659" s="9">
        <f t="shared" si="100"/>
        <v>33.087000000000003</v>
      </c>
      <c r="L659" s="11">
        <f t="shared" si="96"/>
        <v>584.54</v>
      </c>
      <c r="M659" s="11">
        <v>132.35</v>
      </c>
      <c r="N659" s="11">
        <f t="shared" si="97"/>
        <v>419.1</v>
      </c>
      <c r="O659" s="12">
        <f t="shared" si="98"/>
        <v>0.75999637319793267</v>
      </c>
      <c r="P659" s="6" t="s">
        <v>21</v>
      </c>
      <c r="Q659" s="6" t="str">
        <f>VLOOKUP(C659,'[1]Customer List Query'!$A$2:$B$48,2,FALSE)</f>
        <v>Scott</v>
      </c>
      <c r="R659" s="13"/>
    </row>
    <row r="660" spans="1:18" x14ac:dyDescent="0.25">
      <c r="A660" s="6">
        <v>11060</v>
      </c>
      <c r="B660" s="7">
        <v>40398</v>
      </c>
      <c r="C660" s="6" t="s">
        <v>95</v>
      </c>
      <c r="D660" s="14" t="s">
        <v>104</v>
      </c>
      <c r="E660" s="8" t="s">
        <v>65</v>
      </c>
      <c r="F660" s="6" t="s">
        <v>100</v>
      </c>
      <c r="G660" s="6" t="s">
        <v>28</v>
      </c>
      <c r="H660" s="9">
        <v>295.95</v>
      </c>
      <c r="I660" s="10">
        <v>6</v>
      </c>
      <c r="J660" s="9">
        <f t="shared" si="99"/>
        <v>1775.7</v>
      </c>
      <c r="K660" s="9">
        <f t="shared" si="100"/>
        <v>106.542</v>
      </c>
      <c r="L660" s="11">
        <f t="shared" si="96"/>
        <v>1882.24</v>
      </c>
      <c r="M660" s="11">
        <v>221.96</v>
      </c>
      <c r="N660" s="11">
        <f t="shared" si="97"/>
        <v>1553.74</v>
      </c>
      <c r="O660" s="12">
        <f t="shared" si="98"/>
        <v>0.87500140789547787</v>
      </c>
      <c r="P660" s="6" t="s">
        <v>21</v>
      </c>
      <c r="Q660" s="6" t="str">
        <f>VLOOKUP(C660,'[1]Customer List Query'!$A$2:$B$48,2,FALSE)</f>
        <v>Tammy</v>
      </c>
      <c r="R660" s="13"/>
    </row>
    <row r="661" spans="1:18" x14ac:dyDescent="0.25">
      <c r="A661" s="6">
        <v>11061</v>
      </c>
      <c r="B661" s="7">
        <v>40398</v>
      </c>
      <c r="C661" s="14" t="s">
        <v>56</v>
      </c>
      <c r="D661" s="14" t="s">
        <v>104</v>
      </c>
      <c r="E661" s="8" t="s">
        <v>26</v>
      </c>
      <c r="F661" s="6" t="s">
        <v>53</v>
      </c>
      <c r="G661" s="8" t="s">
        <v>42</v>
      </c>
      <c r="H661" s="9">
        <v>28.33</v>
      </c>
      <c r="I661" s="10">
        <v>8</v>
      </c>
      <c r="J661" s="9">
        <f t="shared" si="99"/>
        <v>226.64</v>
      </c>
      <c r="K661" s="9">
        <f t="shared" si="100"/>
        <v>13.598399999999998</v>
      </c>
      <c r="L661" s="11">
        <f t="shared" si="96"/>
        <v>240.24</v>
      </c>
      <c r="M661" s="11">
        <v>12.47</v>
      </c>
      <c r="N661" s="11">
        <f t="shared" si="97"/>
        <v>214.17</v>
      </c>
      <c r="O661" s="12">
        <f t="shared" si="98"/>
        <v>0.9449788210377692</v>
      </c>
      <c r="P661" s="6" t="s">
        <v>21</v>
      </c>
      <c r="Q661" s="6" t="str">
        <f>VLOOKUP(C661,'[1]Customer List Query'!$A$2:$B$48,2,FALSE)</f>
        <v>Sabrina</v>
      </c>
      <c r="R661" s="13"/>
    </row>
    <row r="662" spans="1:18" x14ac:dyDescent="0.25">
      <c r="A662" s="6">
        <v>11062</v>
      </c>
      <c r="B662" s="7">
        <v>40399</v>
      </c>
      <c r="C662" s="14" t="s">
        <v>83</v>
      </c>
      <c r="D662" s="14" t="s">
        <v>109</v>
      </c>
      <c r="E662" s="6" t="s">
        <v>18</v>
      </c>
      <c r="F662" s="6" t="s">
        <v>70</v>
      </c>
      <c r="G662" s="6" t="s">
        <v>31</v>
      </c>
      <c r="H662" s="9">
        <v>12</v>
      </c>
      <c r="I662" s="10">
        <v>8</v>
      </c>
      <c r="J662" s="9">
        <f t="shared" si="99"/>
        <v>96</v>
      </c>
      <c r="K662" s="9">
        <f t="shared" si="100"/>
        <v>5.76</v>
      </c>
      <c r="L662" s="11">
        <f t="shared" si="96"/>
        <v>101.76</v>
      </c>
      <c r="M662" s="11">
        <v>13.32</v>
      </c>
      <c r="N662" s="11">
        <f t="shared" si="97"/>
        <v>82.68</v>
      </c>
      <c r="O662" s="12">
        <f t="shared" si="98"/>
        <v>0.86125000000000007</v>
      </c>
      <c r="P662" s="6" t="s">
        <v>21</v>
      </c>
      <c r="Q662" s="6" t="str">
        <f>VLOOKUP(C662,'[1]Customer List Query'!$A$2:$B$48,2,FALSE)</f>
        <v>Tammy</v>
      </c>
      <c r="R662" s="13"/>
    </row>
    <row r="663" spans="1:18" x14ac:dyDescent="0.25">
      <c r="A663" s="6">
        <v>11063</v>
      </c>
      <c r="B663" s="7">
        <v>40399</v>
      </c>
      <c r="C663" s="14" t="s">
        <v>73</v>
      </c>
      <c r="D663" s="14" t="s">
        <v>104</v>
      </c>
      <c r="E663" s="6" t="s">
        <v>18</v>
      </c>
      <c r="F663" s="8" t="s">
        <v>78</v>
      </c>
      <c r="G663" s="6" t="s">
        <v>20</v>
      </c>
      <c r="H663" s="9">
        <v>15.49</v>
      </c>
      <c r="I663" s="10">
        <v>10</v>
      </c>
      <c r="J663" s="9">
        <f t="shared" si="99"/>
        <v>154.9</v>
      </c>
      <c r="K663" s="9">
        <f t="shared" si="100"/>
        <v>9.2940000000000005</v>
      </c>
      <c r="L663" s="11">
        <f t="shared" si="96"/>
        <v>164.19</v>
      </c>
      <c r="M663" s="11">
        <v>23.24</v>
      </c>
      <c r="N663" s="11">
        <f t="shared" si="97"/>
        <v>131.66</v>
      </c>
      <c r="O663" s="12">
        <f t="shared" si="98"/>
        <v>0.84996772111039376</v>
      </c>
      <c r="P663" s="6" t="s">
        <v>43</v>
      </c>
      <c r="Q663" s="6" t="str">
        <f>VLOOKUP(C663,'[1]Customer List Query'!$A$2:$B$48,2,FALSE)</f>
        <v>Kelly</v>
      </c>
      <c r="R663" s="13"/>
    </row>
    <row r="664" spans="1:18" x14ac:dyDescent="0.25">
      <c r="A664" s="6">
        <v>11064</v>
      </c>
      <c r="B664" s="7">
        <v>40399</v>
      </c>
      <c r="C664" t="s">
        <v>50</v>
      </c>
      <c r="D664" s="14" t="s">
        <v>106</v>
      </c>
      <c r="E664" s="6" t="s">
        <v>18</v>
      </c>
      <c r="F664" s="6" t="s">
        <v>66</v>
      </c>
      <c r="G664" s="8" t="s">
        <v>42</v>
      </c>
      <c r="H664" s="9">
        <v>39.950000000000003</v>
      </c>
      <c r="I664" s="10">
        <v>6</v>
      </c>
      <c r="J664" s="9">
        <f t="shared" si="99"/>
        <v>239.7</v>
      </c>
      <c r="K664" s="9">
        <f t="shared" si="100"/>
        <v>14.382</v>
      </c>
      <c r="L664" s="11">
        <f t="shared" si="96"/>
        <v>254.08</v>
      </c>
      <c r="M664" s="11">
        <v>51.54</v>
      </c>
      <c r="N664" s="11">
        <f t="shared" si="97"/>
        <v>188.16</v>
      </c>
      <c r="O664" s="12">
        <f t="shared" si="98"/>
        <v>0.78498122653316649</v>
      </c>
      <c r="P664" s="6" t="s">
        <v>21</v>
      </c>
      <c r="Q664" s="6" t="str">
        <f>VLOOKUP(C664,'[1]Customer List Query'!$A$2:$B$48,2,FALSE)</f>
        <v>Scott</v>
      </c>
      <c r="R664" s="13"/>
    </row>
    <row r="665" spans="1:18" x14ac:dyDescent="0.25">
      <c r="A665" s="6">
        <v>11065</v>
      </c>
      <c r="B665" s="7">
        <v>40399</v>
      </c>
      <c r="C665" t="s">
        <v>69</v>
      </c>
      <c r="D665" s="14" t="s">
        <v>104</v>
      </c>
      <c r="E665" s="6" t="s">
        <v>18</v>
      </c>
      <c r="F665" s="6" t="s">
        <v>98</v>
      </c>
      <c r="G665" s="6" t="s">
        <v>20</v>
      </c>
      <c r="H665" s="9">
        <v>12.95</v>
      </c>
      <c r="I665" s="10">
        <v>4</v>
      </c>
      <c r="J665" s="9">
        <f t="shared" si="99"/>
        <v>51.8</v>
      </c>
      <c r="K665" s="9">
        <f t="shared" si="100"/>
        <v>3.1079999999999997</v>
      </c>
      <c r="L665" s="11">
        <f t="shared" si="96"/>
        <v>54.91</v>
      </c>
      <c r="M665" s="11">
        <v>38.33</v>
      </c>
      <c r="N665" s="11">
        <f t="shared" si="97"/>
        <v>13.469999999999999</v>
      </c>
      <c r="O665" s="12">
        <f t="shared" si="98"/>
        <v>0.26003861003861001</v>
      </c>
      <c r="P665" s="6" t="s">
        <v>21</v>
      </c>
      <c r="Q665" s="6" t="str">
        <f>VLOOKUP(C665,'[1]Customer List Query'!$A$2:$B$48,2,FALSE)</f>
        <v>Tammy</v>
      </c>
      <c r="R665" s="13"/>
    </row>
    <row r="666" spans="1:18" x14ac:dyDescent="0.25">
      <c r="A666" s="6">
        <v>11066</v>
      </c>
      <c r="B666" s="7">
        <v>40399</v>
      </c>
      <c r="C666" t="s">
        <v>22</v>
      </c>
      <c r="D666" s="14" t="s">
        <v>105</v>
      </c>
      <c r="E666" s="6" t="s">
        <v>18</v>
      </c>
      <c r="F666" s="6" t="s">
        <v>58</v>
      </c>
      <c r="G666" s="8" t="s">
        <v>42</v>
      </c>
      <c r="H666" s="9">
        <v>89.95</v>
      </c>
      <c r="I666" s="10">
        <v>1</v>
      </c>
      <c r="J666" s="9">
        <f t="shared" si="99"/>
        <v>89.95</v>
      </c>
      <c r="K666" s="9">
        <f t="shared" si="100"/>
        <v>5.3970000000000002</v>
      </c>
      <c r="L666" s="11">
        <f t="shared" si="96"/>
        <v>95.35</v>
      </c>
      <c r="M666" s="11">
        <v>64.760000000000005</v>
      </c>
      <c r="N666" s="11">
        <f t="shared" si="97"/>
        <v>25.189999999999998</v>
      </c>
      <c r="O666" s="12">
        <f t="shared" si="98"/>
        <v>0.28004446914952746</v>
      </c>
      <c r="P666" s="6" t="s">
        <v>21</v>
      </c>
      <c r="Q666" s="6" t="str">
        <f>VLOOKUP(C666,'[1]Customer List Query'!$A$2:$B$48,2,FALSE)</f>
        <v>Chris</v>
      </c>
      <c r="R666" s="13"/>
    </row>
    <row r="667" spans="1:18" x14ac:dyDescent="0.25">
      <c r="A667" s="6">
        <v>11067</v>
      </c>
      <c r="B667" s="7">
        <v>40399</v>
      </c>
      <c r="C667" t="s">
        <v>52</v>
      </c>
      <c r="D667" s="14" t="s">
        <v>107</v>
      </c>
      <c r="E667" s="8" t="s">
        <v>26</v>
      </c>
      <c r="F667" s="8" t="s">
        <v>46</v>
      </c>
      <c r="G667" s="6" t="s">
        <v>31</v>
      </c>
      <c r="H667" s="9">
        <v>11.95</v>
      </c>
      <c r="I667" s="10">
        <v>6</v>
      </c>
      <c r="J667" s="9">
        <f t="shared" si="99"/>
        <v>71.7</v>
      </c>
      <c r="K667" s="9">
        <f t="shared" si="100"/>
        <v>4.3019999999999996</v>
      </c>
      <c r="L667" s="11">
        <f t="shared" si="96"/>
        <v>76</v>
      </c>
      <c r="M667" s="11">
        <v>43.02</v>
      </c>
      <c r="N667" s="11">
        <f t="shared" si="97"/>
        <v>28.68</v>
      </c>
      <c r="O667" s="12">
        <f t="shared" si="98"/>
        <v>0.39999999999999997</v>
      </c>
      <c r="P667" s="6" t="s">
        <v>21</v>
      </c>
      <c r="Q667" s="6" t="str">
        <f>VLOOKUP(C667,'[1]Customer List Query'!$A$2:$B$48,2,FALSE)</f>
        <v>Tammy</v>
      </c>
      <c r="R667" s="13"/>
    </row>
    <row r="668" spans="1:18" x14ac:dyDescent="0.25">
      <c r="A668" s="6">
        <v>11068</v>
      </c>
      <c r="B668" s="7">
        <v>40399</v>
      </c>
      <c r="C668" s="14" t="s">
        <v>75</v>
      </c>
      <c r="D668" s="14" t="s">
        <v>106</v>
      </c>
      <c r="E668" s="6" t="s">
        <v>18</v>
      </c>
      <c r="F668" s="6" t="s">
        <v>98</v>
      </c>
      <c r="G668" s="6" t="s">
        <v>20</v>
      </c>
      <c r="H668" s="9">
        <v>6.75</v>
      </c>
      <c r="I668" s="10">
        <v>7</v>
      </c>
      <c r="J668" s="9">
        <f t="shared" si="99"/>
        <v>47.25</v>
      </c>
      <c r="K668" s="9">
        <f t="shared" si="100"/>
        <v>2.835</v>
      </c>
      <c r="L668" s="11">
        <f t="shared" si="96"/>
        <v>50.09</v>
      </c>
      <c r="M668" s="11">
        <v>22.95</v>
      </c>
      <c r="N668" s="11">
        <f t="shared" si="97"/>
        <v>24.3</v>
      </c>
      <c r="O668" s="12">
        <f t="shared" si="98"/>
        <v>0.51428571428571435</v>
      </c>
      <c r="P668" s="6" t="s">
        <v>21</v>
      </c>
      <c r="Q668" s="6" t="str">
        <f>VLOOKUP(C668,'[1]Customer List Query'!$A$2:$B$48,2,FALSE)</f>
        <v>Sandra</v>
      </c>
      <c r="R668" s="13"/>
    </row>
    <row r="669" spans="1:18" x14ac:dyDescent="0.25">
      <c r="A669" s="6">
        <v>11069</v>
      </c>
      <c r="B669" s="7">
        <v>40399</v>
      </c>
      <c r="C669" s="14" t="s">
        <v>86</v>
      </c>
      <c r="D669" s="14" t="s">
        <v>108</v>
      </c>
      <c r="E669" s="8" t="s">
        <v>26</v>
      </c>
      <c r="F669" s="6" t="s">
        <v>51</v>
      </c>
      <c r="G669" s="6" t="s">
        <v>31</v>
      </c>
      <c r="H669" s="9">
        <v>399.56</v>
      </c>
      <c r="I669" s="10">
        <v>4</v>
      </c>
      <c r="J669" s="9">
        <f t="shared" si="99"/>
        <v>1598.24</v>
      </c>
      <c r="K669" s="9">
        <f t="shared" si="100"/>
        <v>95.89439999999999</v>
      </c>
      <c r="L669" s="11">
        <f t="shared" si="96"/>
        <v>1694.13</v>
      </c>
      <c r="M669" s="11">
        <v>2269.5</v>
      </c>
      <c r="N669" s="11">
        <f t="shared" si="97"/>
        <v>-671.26</v>
      </c>
      <c r="O669" s="12">
        <f t="shared" si="98"/>
        <v>-0.41999949944939435</v>
      </c>
      <c r="P669" s="6" t="s">
        <v>43</v>
      </c>
      <c r="Q669" s="6" t="str">
        <f>VLOOKUP(C669,'[1]Customer List Query'!$A$2:$B$48,2,FALSE)</f>
        <v>Kelly</v>
      </c>
      <c r="R669" s="13"/>
    </row>
    <row r="670" spans="1:18" x14ac:dyDescent="0.25">
      <c r="A670" s="6">
        <v>11070</v>
      </c>
      <c r="B670" s="7">
        <v>40400</v>
      </c>
      <c r="C670" t="s">
        <v>59</v>
      </c>
      <c r="D670" s="14" t="s">
        <v>104</v>
      </c>
      <c r="E670" s="6" t="s">
        <v>18</v>
      </c>
      <c r="F670" s="6" t="s">
        <v>60</v>
      </c>
      <c r="G670" s="6" t="s">
        <v>28</v>
      </c>
      <c r="H670" s="9">
        <v>179.26</v>
      </c>
      <c r="I670" s="10">
        <v>6</v>
      </c>
      <c r="J670" s="9">
        <f t="shared" si="99"/>
        <v>1075.56</v>
      </c>
      <c r="K670" s="9">
        <f t="shared" si="100"/>
        <v>64.533599999999993</v>
      </c>
      <c r="L670" s="11">
        <f t="shared" si="96"/>
        <v>1140.0899999999999</v>
      </c>
      <c r="M670" s="11">
        <v>77.08</v>
      </c>
      <c r="N670" s="11">
        <f t="shared" si="97"/>
        <v>998.4799999999999</v>
      </c>
      <c r="O670" s="12">
        <f t="shared" si="98"/>
        <v>0.92833500688013681</v>
      </c>
      <c r="P670" s="6" t="s">
        <v>21</v>
      </c>
      <c r="Q670" s="6" t="str">
        <f>VLOOKUP(C670,'[1]Customer List Query'!$A$2:$B$48,2,FALSE)</f>
        <v>Steve</v>
      </c>
      <c r="R670" s="13"/>
    </row>
    <row r="671" spans="1:18" x14ac:dyDescent="0.25">
      <c r="A671" s="6">
        <v>11071</v>
      </c>
      <c r="B671" s="7">
        <v>40400</v>
      </c>
      <c r="C671" t="s">
        <v>47</v>
      </c>
      <c r="D671" s="14" t="s">
        <v>104</v>
      </c>
      <c r="E671" s="6" t="s">
        <v>18</v>
      </c>
      <c r="F671" s="6" t="s">
        <v>53</v>
      </c>
      <c r="G671" s="8" t="s">
        <v>42</v>
      </c>
      <c r="H671" s="9">
        <v>15.95</v>
      </c>
      <c r="I671" s="10">
        <v>6</v>
      </c>
      <c r="J671" s="9">
        <f t="shared" si="99"/>
        <v>95.7</v>
      </c>
      <c r="K671" s="9">
        <f t="shared" si="100"/>
        <v>5.742</v>
      </c>
      <c r="L671" s="11">
        <f t="shared" si="96"/>
        <v>101.44</v>
      </c>
      <c r="M671" s="11">
        <v>54.23</v>
      </c>
      <c r="N671" s="11">
        <f t="shared" si="97"/>
        <v>41.470000000000006</v>
      </c>
      <c r="O671" s="12">
        <f t="shared" si="98"/>
        <v>0.4333333333333334</v>
      </c>
      <c r="P671" s="6" t="s">
        <v>21</v>
      </c>
      <c r="Q671" s="6" t="str">
        <f>VLOOKUP(C671,'[1]Customer List Query'!$A$2:$B$48,2,FALSE)</f>
        <v>Chris</v>
      </c>
      <c r="R671" s="13"/>
    </row>
    <row r="672" spans="1:18" x14ac:dyDescent="0.25">
      <c r="A672" s="6">
        <v>11072</v>
      </c>
      <c r="B672" s="7">
        <v>40400</v>
      </c>
      <c r="C672" t="s">
        <v>50</v>
      </c>
      <c r="D672" s="14" t="s">
        <v>106</v>
      </c>
      <c r="E672" s="6" t="s">
        <v>18</v>
      </c>
      <c r="F672" s="6" t="s">
        <v>92</v>
      </c>
      <c r="G672" s="6" t="s">
        <v>49</v>
      </c>
      <c r="H672" s="9">
        <v>75</v>
      </c>
      <c r="I672" s="10"/>
      <c r="J672" s="9">
        <f>H672</f>
        <v>75</v>
      </c>
      <c r="K672" s="9">
        <v>0</v>
      </c>
      <c r="L672" s="11">
        <f t="shared" si="96"/>
        <v>75</v>
      </c>
      <c r="M672" s="11">
        <v>264</v>
      </c>
      <c r="N672" s="11">
        <f t="shared" si="97"/>
        <v>-189</v>
      </c>
      <c r="O672" s="12">
        <f t="shared" si="98"/>
        <v>-2.52</v>
      </c>
      <c r="P672" s="6" t="s">
        <v>21</v>
      </c>
      <c r="Q672" s="6" t="str">
        <f>VLOOKUP(C672,'[1]Customer List Query'!$A$2:$B$48,2,FALSE)</f>
        <v>Scott</v>
      </c>
      <c r="R672" s="13"/>
    </row>
    <row r="673" spans="1:18" x14ac:dyDescent="0.25">
      <c r="A673" s="6">
        <v>11073</v>
      </c>
      <c r="B673" s="7">
        <v>40400</v>
      </c>
      <c r="C673" t="s">
        <v>45</v>
      </c>
      <c r="D673" s="14" t="s">
        <v>108</v>
      </c>
      <c r="E673" s="8" t="s">
        <v>26</v>
      </c>
      <c r="F673" s="6" t="s">
        <v>51</v>
      </c>
      <c r="G673" s="6" t="s">
        <v>31</v>
      </c>
      <c r="H673" s="9">
        <v>399.56</v>
      </c>
      <c r="I673" s="10">
        <v>3</v>
      </c>
      <c r="J673" s="9">
        <f>ROUND(H673*I673,2)</f>
        <v>1198.68</v>
      </c>
      <c r="K673" s="9">
        <f>J673*0.06</f>
        <v>71.9208</v>
      </c>
      <c r="L673" s="11">
        <f t="shared" si="96"/>
        <v>1270.5999999999999</v>
      </c>
      <c r="M673" s="11">
        <v>2109.6799999999998</v>
      </c>
      <c r="N673" s="11">
        <f t="shared" si="97"/>
        <v>-910.99999999999977</v>
      </c>
      <c r="O673" s="12">
        <f t="shared" si="98"/>
        <v>-0.76000266960323004</v>
      </c>
      <c r="P673" s="6" t="s">
        <v>43</v>
      </c>
      <c r="Q673" s="6" t="str">
        <f>VLOOKUP(C673,'[1]Customer List Query'!$A$2:$B$48,2,FALSE)</f>
        <v>Doug</v>
      </c>
      <c r="R673" s="13"/>
    </row>
    <row r="674" spans="1:18" x14ac:dyDescent="0.25">
      <c r="A674" s="6">
        <v>11074</v>
      </c>
      <c r="B674" s="7">
        <v>40404</v>
      </c>
      <c r="C674" s="6" t="s">
        <v>96</v>
      </c>
      <c r="D674" s="14" t="s">
        <v>104</v>
      </c>
      <c r="E674" s="8" t="s">
        <v>65</v>
      </c>
      <c r="F674" s="8" t="s">
        <v>35</v>
      </c>
      <c r="G674" s="6" t="s">
        <v>31</v>
      </c>
      <c r="H674" s="9">
        <v>995</v>
      </c>
      <c r="I674" s="10">
        <v>9</v>
      </c>
      <c r="J674" s="9">
        <f>ROUND(H674*I674,2)</f>
        <v>8955</v>
      </c>
      <c r="K674" s="9">
        <f>J674*0.06</f>
        <v>537.29999999999995</v>
      </c>
      <c r="L674" s="11">
        <f t="shared" si="96"/>
        <v>9492.2999999999993</v>
      </c>
      <c r="M674" s="11">
        <v>3830.75</v>
      </c>
      <c r="N674" s="11">
        <f t="shared" si="97"/>
        <v>5124.25</v>
      </c>
      <c r="O674" s="12">
        <f t="shared" si="98"/>
        <v>0.57222222222222219</v>
      </c>
      <c r="P674" s="6" t="s">
        <v>43</v>
      </c>
      <c r="Q674" s="6" t="str">
        <f>VLOOKUP(C674,'[1]Customer List Query'!$A$2:$B$48,2,FALSE)</f>
        <v>Molly</v>
      </c>
      <c r="R674" s="13"/>
    </row>
    <row r="675" spans="1:18" x14ac:dyDescent="0.25">
      <c r="A675" s="6">
        <v>11075</v>
      </c>
      <c r="B675" s="7">
        <v>40404</v>
      </c>
      <c r="C675" t="s">
        <v>22</v>
      </c>
      <c r="D675" s="14" t="s">
        <v>105</v>
      </c>
      <c r="E675" s="6" t="s">
        <v>18</v>
      </c>
      <c r="F675" s="6" t="s">
        <v>41</v>
      </c>
      <c r="G675" s="8" t="s">
        <v>42</v>
      </c>
      <c r="H675" s="9">
        <v>279.45</v>
      </c>
      <c r="I675" s="10">
        <v>5</v>
      </c>
      <c r="J675" s="9">
        <f>ROUND(H675*I675,2)</f>
        <v>1397.25</v>
      </c>
      <c r="K675" s="9">
        <f>J675*0.06</f>
        <v>83.834999999999994</v>
      </c>
      <c r="L675" s="11">
        <f t="shared" si="96"/>
        <v>1481.09</v>
      </c>
      <c r="M675" s="11">
        <v>435.94</v>
      </c>
      <c r="N675" s="11">
        <f t="shared" si="97"/>
        <v>961.31</v>
      </c>
      <c r="O675" s="12">
        <f t="shared" si="98"/>
        <v>0.6880014313830739</v>
      </c>
      <c r="P675" s="6" t="s">
        <v>21</v>
      </c>
      <c r="Q675" s="6" t="str">
        <f>VLOOKUP(C675,'[1]Customer List Query'!$A$2:$B$48,2,FALSE)</f>
        <v>Chris</v>
      </c>
      <c r="R675" s="13"/>
    </row>
    <row r="676" spans="1:18" x14ac:dyDescent="0.25">
      <c r="A676" s="6">
        <v>11076</v>
      </c>
      <c r="B676" s="7">
        <v>40404</v>
      </c>
      <c r="C676" t="s">
        <v>44</v>
      </c>
      <c r="D676" s="14" t="s">
        <v>104</v>
      </c>
      <c r="E676" s="6" t="s">
        <v>18</v>
      </c>
      <c r="F676" s="6" t="s">
        <v>76</v>
      </c>
      <c r="G676" s="6" t="s">
        <v>49</v>
      </c>
      <c r="H676" s="9">
        <v>40</v>
      </c>
      <c r="I676" s="10"/>
      <c r="J676" s="9">
        <f>H676</f>
        <v>40</v>
      </c>
      <c r="K676" s="9">
        <v>0</v>
      </c>
      <c r="L676" s="11">
        <f t="shared" si="96"/>
        <v>40</v>
      </c>
      <c r="M676" s="11">
        <v>160</v>
      </c>
      <c r="N676" s="11">
        <f t="shared" si="97"/>
        <v>-120</v>
      </c>
      <c r="O676" s="12">
        <f t="shared" si="98"/>
        <v>-3</v>
      </c>
      <c r="P676" s="6" t="s">
        <v>21</v>
      </c>
      <c r="Q676" s="6" t="str">
        <f>VLOOKUP(C676,'[1]Customer List Query'!$A$2:$B$48,2,FALSE)</f>
        <v>Bobby</v>
      </c>
      <c r="R676" s="13"/>
    </row>
    <row r="677" spans="1:18" x14ac:dyDescent="0.25">
      <c r="A677" s="6">
        <v>11077</v>
      </c>
      <c r="B677" s="7">
        <v>40405</v>
      </c>
      <c r="C677" t="s">
        <v>80</v>
      </c>
      <c r="D677" s="14" t="s">
        <v>106</v>
      </c>
      <c r="E677" s="8" t="s">
        <v>26</v>
      </c>
      <c r="F677" s="6" t="s">
        <v>92</v>
      </c>
      <c r="G677" s="6" t="s">
        <v>49</v>
      </c>
      <c r="H677" s="9">
        <v>60</v>
      </c>
      <c r="I677" s="10"/>
      <c r="J677" s="9">
        <f>H677</f>
        <v>60</v>
      </c>
      <c r="K677" s="9">
        <v>0</v>
      </c>
      <c r="L677" s="11">
        <f t="shared" si="96"/>
        <v>60</v>
      </c>
      <c r="M677" s="11">
        <v>76.8</v>
      </c>
      <c r="N677" s="11">
        <f t="shared" si="97"/>
        <v>-16.799999999999997</v>
      </c>
      <c r="O677" s="12">
        <f t="shared" si="98"/>
        <v>-0.27999999999999997</v>
      </c>
      <c r="P677" s="6" t="s">
        <v>21</v>
      </c>
      <c r="Q677" s="6" t="str">
        <f>VLOOKUP(C677,'[1]Customer List Query'!$A$2:$B$48,2,FALSE)</f>
        <v>Chris</v>
      </c>
      <c r="R677" s="13"/>
    </row>
    <row r="678" spans="1:18" x14ac:dyDescent="0.25">
      <c r="A678" s="6">
        <v>11078</v>
      </c>
      <c r="B678" s="7">
        <v>40405</v>
      </c>
      <c r="C678" t="s">
        <v>50</v>
      </c>
      <c r="D678" s="14" t="s">
        <v>106</v>
      </c>
      <c r="E678" s="6" t="s">
        <v>18</v>
      </c>
      <c r="F678" s="6" t="s">
        <v>99</v>
      </c>
      <c r="G678" s="6" t="s">
        <v>49</v>
      </c>
      <c r="H678" s="9">
        <v>136.94</v>
      </c>
      <c r="I678" s="10"/>
      <c r="J678" s="9">
        <f>H678</f>
        <v>136.94</v>
      </c>
      <c r="K678" s="9">
        <f>J678*0.06</f>
        <v>8.2164000000000001</v>
      </c>
      <c r="L678" s="11">
        <f t="shared" si="96"/>
        <v>145.16</v>
      </c>
      <c r="M678" s="11">
        <v>588.84</v>
      </c>
      <c r="N678" s="11">
        <f t="shared" si="97"/>
        <v>-451.90000000000003</v>
      </c>
      <c r="O678" s="12">
        <f t="shared" si="98"/>
        <v>-3.2999853950635316</v>
      </c>
      <c r="P678" s="6" t="s">
        <v>21</v>
      </c>
      <c r="Q678" s="6" t="str">
        <f>VLOOKUP(C678,'[1]Customer List Query'!$A$2:$B$48,2,FALSE)</f>
        <v>Scott</v>
      </c>
      <c r="R678" s="13"/>
    </row>
    <row r="679" spans="1:18" x14ac:dyDescent="0.25">
      <c r="A679" s="6">
        <v>11079</v>
      </c>
      <c r="B679" s="7">
        <v>40405</v>
      </c>
      <c r="C679" t="s">
        <v>47</v>
      </c>
      <c r="D679" s="14" t="s">
        <v>104</v>
      </c>
      <c r="E679" s="6" t="s">
        <v>18</v>
      </c>
      <c r="F679" s="8" t="s">
        <v>19</v>
      </c>
      <c r="G679" s="6" t="s">
        <v>20</v>
      </c>
      <c r="H679" s="9">
        <v>44.2</v>
      </c>
      <c r="I679" s="10">
        <v>1</v>
      </c>
      <c r="J679" s="9">
        <f>ROUND(H679*I679,2)</f>
        <v>44.2</v>
      </c>
      <c r="K679" s="9">
        <f>J679*0.06</f>
        <v>2.6520000000000001</v>
      </c>
      <c r="L679" s="11">
        <f t="shared" si="96"/>
        <v>46.85</v>
      </c>
      <c r="M679" s="11">
        <v>113.15</v>
      </c>
      <c r="N679" s="11">
        <f t="shared" si="97"/>
        <v>-68.95</v>
      </c>
      <c r="O679" s="12">
        <f t="shared" si="98"/>
        <v>-1.5599547511312217</v>
      </c>
      <c r="P679" s="6" t="s">
        <v>21</v>
      </c>
      <c r="Q679" s="6" t="str">
        <f>VLOOKUP(C679,'[1]Customer List Query'!$A$2:$B$48,2,FALSE)</f>
        <v>Chris</v>
      </c>
      <c r="R679" s="13"/>
    </row>
    <row r="680" spans="1:18" x14ac:dyDescent="0.25">
      <c r="A680" s="6">
        <v>11080</v>
      </c>
      <c r="B680" s="7">
        <v>40405</v>
      </c>
      <c r="C680" t="s">
        <v>47</v>
      </c>
      <c r="D680" s="14" t="s">
        <v>104</v>
      </c>
      <c r="E680" s="6" t="s">
        <v>18</v>
      </c>
      <c r="F680" s="6" t="s">
        <v>53</v>
      </c>
      <c r="G680" s="8" t="s">
        <v>42</v>
      </c>
      <c r="H680" s="9">
        <v>32.950000000000003</v>
      </c>
      <c r="I680" s="10">
        <v>2</v>
      </c>
      <c r="J680" s="9">
        <f>ROUND(H680*I680,2)</f>
        <v>65.900000000000006</v>
      </c>
      <c r="K680" s="9">
        <f>J680*0.06</f>
        <v>3.9540000000000002</v>
      </c>
      <c r="L680" s="11">
        <f t="shared" si="96"/>
        <v>69.849999999999994</v>
      </c>
      <c r="M680" s="11">
        <v>144.97999999999999</v>
      </c>
      <c r="N680" s="11">
        <f t="shared" si="97"/>
        <v>-79.079999999999984</v>
      </c>
      <c r="O680" s="12">
        <f t="shared" si="98"/>
        <v>-1.1999999999999997</v>
      </c>
      <c r="P680" s="6" t="s">
        <v>21</v>
      </c>
      <c r="Q680" s="6" t="str">
        <f>VLOOKUP(C680,'[1]Customer List Query'!$A$2:$B$48,2,FALSE)</f>
        <v>Chris</v>
      </c>
      <c r="R680" s="13"/>
    </row>
    <row r="681" spans="1:18" x14ac:dyDescent="0.25">
      <c r="A681" s="6">
        <v>11081</v>
      </c>
      <c r="B681" s="7">
        <v>40405</v>
      </c>
      <c r="C681" s="14" t="s">
        <v>25</v>
      </c>
      <c r="D681" s="14" t="s">
        <v>106</v>
      </c>
      <c r="E681" s="8" t="s">
        <v>26</v>
      </c>
      <c r="F681" s="6" t="s">
        <v>92</v>
      </c>
      <c r="G681" s="6" t="s">
        <v>49</v>
      </c>
      <c r="H681" s="9">
        <v>75</v>
      </c>
      <c r="I681" s="10"/>
      <c r="J681" s="9">
        <f>H681</f>
        <v>75</v>
      </c>
      <c r="K681" s="9">
        <v>0</v>
      </c>
      <c r="L681" s="11">
        <f t="shared" si="96"/>
        <v>75</v>
      </c>
      <c r="M681" s="11">
        <v>78</v>
      </c>
      <c r="N681" s="11">
        <f t="shared" si="97"/>
        <v>-3</v>
      </c>
      <c r="O681" s="12">
        <f t="shared" si="98"/>
        <v>-0.04</v>
      </c>
      <c r="P681" s="6" t="s">
        <v>21</v>
      </c>
      <c r="Q681" s="6" t="str">
        <f>VLOOKUP(C681,'[1]Customer List Query'!$A$2:$B$48,2,FALSE)</f>
        <v>Scott</v>
      </c>
      <c r="R681" s="13"/>
    </row>
    <row r="682" spans="1:18" x14ac:dyDescent="0.25">
      <c r="A682" s="6">
        <v>11082</v>
      </c>
      <c r="B682" s="7">
        <v>40405</v>
      </c>
      <c r="C682" s="14" t="s">
        <v>84</v>
      </c>
      <c r="D682" s="14" t="s">
        <v>104</v>
      </c>
      <c r="E682" s="8" t="s">
        <v>65</v>
      </c>
      <c r="F682" s="6" t="s">
        <v>81</v>
      </c>
      <c r="G682" s="6" t="s">
        <v>20</v>
      </c>
      <c r="H682" s="9">
        <v>102</v>
      </c>
      <c r="I682" s="10">
        <v>6</v>
      </c>
      <c r="J682" s="9">
        <f>ROUND(H682*I682,2)</f>
        <v>612</v>
      </c>
      <c r="K682" s="9">
        <f t="shared" ref="K682:K695" si="101">J682*0.06</f>
        <v>36.72</v>
      </c>
      <c r="L682" s="11">
        <f t="shared" si="96"/>
        <v>648.72</v>
      </c>
      <c r="M682" s="11">
        <v>221.34</v>
      </c>
      <c r="N682" s="11">
        <f t="shared" si="97"/>
        <v>390.65999999999997</v>
      </c>
      <c r="O682" s="12">
        <f t="shared" si="98"/>
        <v>0.63833333333333331</v>
      </c>
      <c r="P682" s="6" t="s">
        <v>21</v>
      </c>
      <c r="Q682" s="6" t="str">
        <f>VLOOKUP(C682,'[1]Customer List Query'!$A$2:$B$48,2,FALSE)</f>
        <v>Molly</v>
      </c>
      <c r="R682" s="13"/>
    </row>
    <row r="683" spans="1:18" x14ac:dyDescent="0.25">
      <c r="A683" s="6">
        <v>11083</v>
      </c>
      <c r="B683" s="7">
        <v>40406</v>
      </c>
      <c r="C683" t="s">
        <v>45</v>
      </c>
      <c r="D683" s="14" t="s">
        <v>108</v>
      </c>
      <c r="E683" s="8" t="s">
        <v>26</v>
      </c>
      <c r="F683" s="8" t="s">
        <v>46</v>
      </c>
      <c r="G683" s="6" t="s">
        <v>31</v>
      </c>
      <c r="H683" s="9">
        <v>11.95</v>
      </c>
      <c r="I683" s="10">
        <v>1</v>
      </c>
      <c r="J683" s="9">
        <f>ROUND(H683*I683,2)</f>
        <v>11.95</v>
      </c>
      <c r="K683" s="9">
        <f t="shared" si="101"/>
        <v>0.71699999999999997</v>
      </c>
      <c r="L683" s="11">
        <f t="shared" si="96"/>
        <v>12.67</v>
      </c>
      <c r="M683" s="11">
        <v>27.96</v>
      </c>
      <c r="N683" s="11">
        <f t="shared" si="97"/>
        <v>-16.010000000000002</v>
      </c>
      <c r="O683" s="12">
        <f t="shared" si="98"/>
        <v>-1.3397489539748957</v>
      </c>
      <c r="P683" s="6" t="s">
        <v>21</v>
      </c>
      <c r="Q683" s="6" t="str">
        <f>VLOOKUP(C683,'[1]Customer List Query'!$A$2:$B$48,2,FALSE)</f>
        <v>Doug</v>
      </c>
      <c r="R683" s="13"/>
    </row>
    <row r="684" spans="1:18" x14ac:dyDescent="0.25">
      <c r="A684" s="6">
        <v>11084</v>
      </c>
      <c r="B684" s="7">
        <v>40406</v>
      </c>
      <c r="C684" t="s">
        <v>90</v>
      </c>
      <c r="D684" s="14" t="s">
        <v>104</v>
      </c>
      <c r="E684" s="6" t="s">
        <v>18</v>
      </c>
      <c r="F684" s="6" t="s">
        <v>99</v>
      </c>
      <c r="G684" s="6" t="s">
        <v>49</v>
      </c>
      <c r="H684" s="9">
        <v>45</v>
      </c>
      <c r="I684" s="10"/>
      <c r="J684" s="9">
        <f>H684</f>
        <v>45</v>
      </c>
      <c r="K684" s="9">
        <f t="shared" si="101"/>
        <v>2.6999999999999997</v>
      </c>
      <c r="L684" s="11">
        <f t="shared" si="96"/>
        <v>47.7</v>
      </c>
      <c r="M684" s="11">
        <v>51.3</v>
      </c>
      <c r="N684" s="11">
        <f t="shared" si="97"/>
        <v>-6.2999999999999972</v>
      </c>
      <c r="O684" s="12">
        <f t="shared" si="98"/>
        <v>-0.13999999999999993</v>
      </c>
      <c r="P684" s="6" t="s">
        <v>21</v>
      </c>
      <c r="Q684" s="6" t="str">
        <f>VLOOKUP(C684,'[1]Customer List Query'!$A$2:$B$48,2,FALSE)</f>
        <v>Bobby</v>
      </c>
      <c r="R684" s="13"/>
    </row>
    <row r="685" spans="1:18" x14ac:dyDescent="0.25">
      <c r="A685" s="6">
        <v>11085</v>
      </c>
      <c r="B685" s="7">
        <v>40406</v>
      </c>
      <c r="C685" t="s">
        <v>62</v>
      </c>
      <c r="D685" s="14" t="s">
        <v>109</v>
      </c>
      <c r="E685" s="6" t="s">
        <v>18</v>
      </c>
      <c r="F685" s="8" t="s">
        <v>19</v>
      </c>
      <c r="G685" s="6" t="s">
        <v>20</v>
      </c>
      <c r="H685" s="9">
        <v>41.06</v>
      </c>
      <c r="I685" s="10">
        <v>10</v>
      </c>
      <c r="J685" s="9">
        <f t="shared" ref="J685:J693" si="102">ROUND(H685*I685,2)</f>
        <v>410.6</v>
      </c>
      <c r="K685" s="9">
        <f t="shared" si="101"/>
        <v>24.635999999999999</v>
      </c>
      <c r="L685" s="11">
        <f t="shared" si="96"/>
        <v>435.24</v>
      </c>
      <c r="M685" s="11">
        <v>101.83</v>
      </c>
      <c r="N685" s="11">
        <f t="shared" si="97"/>
        <v>308.77000000000004</v>
      </c>
      <c r="O685" s="12">
        <f t="shared" si="98"/>
        <v>0.75199707744763766</v>
      </c>
      <c r="P685" s="6" t="s">
        <v>21</v>
      </c>
      <c r="Q685" s="6" t="str">
        <f>VLOOKUP(C685,'[1]Customer List Query'!$A$2:$B$48,2,FALSE)</f>
        <v>Bobby</v>
      </c>
      <c r="R685" s="13"/>
    </row>
    <row r="686" spans="1:18" x14ac:dyDescent="0.25">
      <c r="A686" s="6">
        <v>11086</v>
      </c>
      <c r="B686" s="7">
        <v>40406</v>
      </c>
      <c r="C686" t="s">
        <v>72</v>
      </c>
      <c r="D686" s="14" t="s">
        <v>107</v>
      </c>
      <c r="E686" s="6" t="s">
        <v>18</v>
      </c>
      <c r="F686" s="6" t="s">
        <v>98</v>
      </c>
      <c r="G686" s="6" t="s">
        <v>20</v>
      </c>
      <c r="H686" s="9">
        <v>8.23</v>
      </c>
      <c r="I686" s="10">
        <v>4</v>
      </c>
      <c r="J686" s="9">
        <f t="shared" si="102"/>
        <v>32.92</v>
      </c>
      <c r="K686" s="9">
        <f t="shared" si="101"/>
        <v>1.9752000000000001</v>
      </c>
      <c r="L686" s="11">
        <f t="shared" si="96"/>
        <v>34.9</v>
      </c>
      <c r="M686" s="11">
        <v>27.16</v>
      </c>
      <c r="N686" s="11">
        <f t="shared" si="97"/>
        <v>5.7600000000000016</v>
      </c>
      <c r="O686" s="12">
        <f t="shared" si="98"/>
        <v>0.17496962332928315</v>
      </c>
      <c r="P686" s="6" t="s">
        <v>21</v>
      </c>
      <c r="Q686" s="6" t="str">
        <f>VLOOKUP(C686,'[1]Customer List Query'!$A$2:$B$48,2,FALSE)</f>
        <v>Sabrina</v>
      </c>
      <c r="R686" s="13"/>
    </row>
    <row r="687" spans="1:18" x14ac:dyDescent="0.25">
      <c r="A687" s="6">
        <v>11087</v>
      </c>
      <c r="B687" s="7">
        <v>40406</v>
      </c>
      <c r="C687" t="s">
        <v>36</v>
      </c>
      <c r="D687" s="14" t="s">
        <v>107</v>
      </c>
      <c r="E687" s="6" t="s">
        <v>18</v>
      </c>
      <c r="F687" s="6" t="s">
        <v>70</v>
      </c>
      <c r="G687" s="6" t="s">
        <v>31</v>
      </c>
      <c r="H687" s="9">
        <v>3.99</v>
      </c>
      <c r="I687" s="10">
        <v>7</v>
      </c>
      <c r="J687" s="9">
        <f t="shared" si="102"/>
        <v>27.93</v>
      </c>
      <c r="K687" s="9">
        <f t="shared" si="101"/>
        <v>1.6758</v>
      </c>
      <c r="L687" s="11">
        <f t="shared" si="96"/>
        <v>29.61</v>
      </c>
      <c r="M687" s="11">
        <v>4.55</v>
      </c>
      <c r="N687" s="11">
        <f t="shared" si="97"/>
        <v>23.38</v>
      </c>
      <c r="O687" s="12">
        <f t="shared" si="98"/>
        <v>0.83709273182957389</v>
      </c>
      <c r="P687" s="6" t="s">
        <v>43</v>
      </c>
      <c r="Q687" s="6" t="str">
        <f>VLOOKUP(C687,'[1]Customer List Query'!$A$2:$B$48,2,FALSE)</f>
        <v>Kelly</v>
      </c>
      <c r="R687" s="13"/>
    </row>
    <row r="688" spans="1:18" x14ac:dyDescent="0.25">
      <c r="A688" s="6">
        <v>11088</v>
      </c>
      <c r="B688" s="7">
        <v>40406</v>
      </c>
      <c r="C688" s="14" t="s">
        <v>25</v>
      </c>
      <c r="D688" s="14" t="s">
        <v>106</v>
      </c>
      <c r="E688" s="8" t="s">
        <v>26</v>
      </c>
      <c r="F688" s="8" t="s">
        <v>19</v>
      </c>
      <c r="G688" s="6" t="s">
        <v>20</v>
      </c>
      <c r="H688" s="9">
        <v>44.2</v>
      </c>
      <c r="I688" s="10">
        <v>1</v>
      </c>
      <c r="J688" s="9">
        <f t="shared" si="102"/>
        <v>44.2</v>
      </c>
      <c r="K688" s="9">
        <f t="shared" si="101"/>
        <v>2.6520000000000001</v>
      </c>
      <c r="L688" s="11">
        <f t="shared" si="96"/>
        <v>46.85</v>
      </c>
      <c r="M688" s="11">
        <v>172.38</v>
      </c>
      <c r="N688" s="11">
        <f t="shared" si="97"/>
        <v>-128.18</v>
      </c>
      <c r="O688" s="12">
        <f t="shared" si="98"/>
        <v>-2.9</v>
      </c>
      <c r="P688" s="6" t="s">
        <v>21</v>
      </c>
      <c r="Q688" s="6" t="str">
        <f>VLOOKUP(C688,'[1]Customer List Query'!$A$2:$B$48,2,FALSE)</f>
        <v>Scott</v>
      </c>
      <c r="R688" s="13"/>
    </row>
    <row r="689" spans="1:18" x14ac:dyDescent="0.25">
      <c r="A689" s="6">
        <v>11089</v>
      </c>
      <c r="B689" s="7">
        <v>40406</v>
      </c>
      <c r="C689" t="s">
        <v>85</v>
      </c>
      <c r="D689" s="14" t="s">
        <v>108</v>
      </c>
      <c r="E689" s="8" t="s">
        <v>26</v>
      </c>
      <c r="F689" s="6" t="s">
        <v>55</v>
      </c>
      <c r="G689" s="6" t="s">
        <v>28</v>
      </c>
      <c r="H689" s="9">
        <v>499</v>
      </c>
      <c r="I689" s="10">
        <v>3</v>
      </c>
      <c r="J689" s="9">
        <f t="shared" si="102"/>
        <v>1497</v>
      </c>
      <c r="K689" s="9">
        <f t="shared" si="101"/>
        <v>89.82</v>
      </c>
      <c r="L689" s="11">
        <f t="shared" si="96"/>
        <v>1586.82</v>
      </c>
      <c r="M689" s="11">
        <v>1117.76</v>
      </c>
      <c r="N689" s="11">
        <f t="shared" si="97"/>
        <v>379.24</v>
      </c>
      <c r="O689" s="12">
        <f t="shared" si="98"/>
        <v>0.25333333333333335</v>
      </c>
      <c r="P689" s="6" t="s">
        <v>21</v>
      </c>
      <c r="Q689" s="6" t="str">
        <f>VLOOKUP(C689,'[1]Customer List Query'!$A$2:$B$48,2,FALSE)</f>
        <v>Sabrina</v>
      </c>
      <c r="R689" s="13"/>
    </row>
    <row r="690" spans="1:18" x14ac:dyDescent="0.25">
      <c r="A690" s="6">
        <v>11090</v>
      </c>
      <c r="B690" s="7">
        <v>40406</v>
      </c>
      <c r="C690" s="14" t="s">
        <v>64</v>
      </c>
      <c r="D690" s="14" t="s">
        <v>104</v>
      </c>
      <c r="E690" s="8" t="s">
        <v>65</v>
      </c>
      <c r="F690" s="6" t="s">
        <v>55</v>
      </c>
      <c r="G690" s="6" t="s">
        <v>28</v>
      </c>
      <c r="H690" s="9">
        <v>2400</v>
      </c>
      <c r="I690" s="10">
        <v>6</v>
      </c>
      <c r="J690" s="9">
        <f t="shared" si="102"/>
        <v>14400</v>
      </c>
      <c r="K690" s="9">
        <f t="shared" si="101"/>
        <v>864</v>
      </c>
      <c r="L690" s="11">
        <f t="shared" si="96"/>
        <v>15264</v>
      </c>
      <c r="M690" s="11">
        <v>7392</v>
      </c>
      <c r="N690" s="11">
        <f t="shared" si="97"/>
        <v>7008</v>
      </c>
      <c r="O690" s="12">
        <f t="shared" si="98"/>
        <v>0.48666666666666669</v>
      </c>
      <c r="P690" s="6" t="s">
        <v>21</v>
      </c>
      <c r="Q690" s="6" t="str">
        <f>VLOOKUP(C690,'[1]Customer List Query'!$A$2:$B$48,2,FALSE)</f>
        <v>Chris</v>
      </c>
      <c r="R690" s="13"/>
    </row>
    <row r="691" spans="1:18" x14ac:dyDescent="0.25">
      <c r="A691" s="6">
        <v>11091</v>
      </c>
      <c r="B691" s="7">
        <v>40407</v>
      </c>
      <c r="C691" t="s">
        <v>22</v>
      </c>
      <c r="D691" s="14" t="s">
        <v>105</v>
      </c>
      <c r="E691" s="6" t="s">
        <v>18</v>
      </c>
      <c r="F691" s="6" t="s">
        <v>88</v>
      </c>
      <c r="G691" s="8" t="s">
        <v>42</v>
      </c>
      <c r="H691" s="9">
        <v>129.99</v>
      </c>
      <c r="I691" s="10">
        <v>7</v>
      </c>
      <c r="J691" s="9">
        <f t="shared" si="102"/>
        <v>909.93</v>
      </c>
      <c r="K691" s="9">
        <f t="shared" si="101"/>
        <v>54.595799999999997</v>
      </c>
      <c r="L691" s="11">
        <f t="shared" si="96"/>
        <v>964.53</v>
      </c>
      <c r="M691" s="11">
        <v>257.38</v>
      </c>
      <c r="N691" s="11">
        <f t="shared" si="97"/>
        <v>652.54999999999995</v>
      </c>
      <c r="O691" s="12">
        <f t="shared" si="98"/>
        <v>0.71714307693998436</v>
      </c>
      <c r="P691" s="6" t="s">
        <v>21</v>
      </c>
      <c r="Q691" s="6" t="str">
        <f>VLOOKUP(C691,'[1]Customer List Query'!$A$2:$B$48,2,FALSE)</f>
        <v>Chris</v>
      </c>
      <c r="R691" s="13"/>
    </row>
    <row r="692" spans="1:18" x14ac:dyDescent="0.25">
      <c r="A692" s="6">
        <v>11092</v>
      </c>
      <c r="B692" s="7">
        <v>40407</v>
      </c>
      <c r="C692" t="s">
        <v>22</v>
      </c>
      <c r="D692" s="14" t="s">
        <v>105</v>
      </c>
      <c r="E692" s="6" t="s">
        <v>18</v>
      </c>
      <c r="F692" s="8" t="s">
        <v>46</v>
      </c>
      <c r="G692" s="6" t="s">
        <v>31</v>
      </c>
      <c r="H692" s="9">
        <v>11.95</v>
      </c>
      <c r="I692" s="10">
        <v>2</v>
      </c>
      <c r="J692" s="9">
        <f t="shared" si="102"/>
        <v>23.9</v>
      </c>
      <c r="K692" s="9">
        <f t="shared" si="101"/>
        <v>1.4339999999999999</v>
      </c>
      <c r="L692" s="11">
        <f t="shared" si="96"/>
        <v>25.33</v>
      </c>
      <c r="M692" s="11">
        <v>43.02</v>
      </c>
      <c r="N692" s="11">
        <f t="shared" si="97"/>
        <v>-19.120000000000005</v>
      </c>
      <c r="O692" s="12">
        <f t="shared" si="98"/>
        <v>-0.80000000000000027</v>
      </c>
      <c r="P692" s="6" t="s">
        <v>21</v>
      </c>
      <c r="Q692" s="6" t="str">
        <f>VLOOKUP(C692,'[1]Customer List Query'!$A$2:$B$48,2,FALSE)</f>
        <v>Chris</v>
      </c>
      <c r="R692" s="13"/>
    </row>
    <row r="693" spans="1:18" x14ac:dyDescent="0.25">
      <c r="A693" s="6">
        <v>11093</v>
      </c>
      <c r="B693" s="7">
        <v>40407</v>
      </c>
      <c r="C693" t="s">
        <v>94</v>
      </c>
      <c r="D693" s="14" t="s">
        <v>104</v>
      </c>
      <c r="E693" s="6" t="s">
        <v>18</v>
      </c>
      <c r="F693" s="6" t="s">
        <v>97</v>
      </c>
      <c r="G693" s="6" t="s">
        <v>20</v>
      </c>
      <c r="H693" s="9">
        <v>17.95</v>
      </c>
      <c r="I693" s="10">
        <v>1</v>
      </c>
      <c r="J693" s="9">
        <f t="shared" si="102"/>
        <v>17.95</v>
      </c>
      <c r="K693" s="9">
        <f t="shared" si="101"/>
        <v>1.077</v>
      </c>
      <c r="L693" s="11">
        <f t="shared" si="96"/>
        <v>19.03</v>
      </c>
      <c r="M693" s="11">
        <v>48.82</v>
      </c>
      <c r="N693" s="11">
        <f t="shared" si="97"/>
        <v>-30.87</v>
      </c>
      <c r="O693" s="12">
        <f t="shared" si="98"/>
        <v>-1.7197771587743733</v>
      </c>
      <c r="P693" s="6" t="s">
        <v>21</v>
      </c>
      <c r="Q693" s="6" t="str">
        <f>VLOOKUP(C693,'[1]Customer List Query'!$A$2:$B$48,2,FALSE)</f>
        <v>Scott</v>
      </c>
      <c r="R693" s="13"/>
    </row>
    <row r="694" spans="1:18" x14ac:dyDescent="0.25">
      <c r="A694" s="6">
        <v>11094</v>
      </c>
      <c r="B694" s="7">
        <v>40407</v>
      </c>
      <c r="C694" t="s">
        <v>29</v>
      </c>
      <c r="D694" s="14" t="s">
        <v>107</v>
      </c>
      <c r="E694" s="8" t="s">
        <v>26</v>
      </c>
      <c r="F694" s="6" t="s">
        <v>99</v>
      </c>
      <c r="G694" s="6" t="s">
        <v>49</v>
      </c>
      <c r="H694" s="9">
        <v>295.39</v>
      </c>
      <c r="I694" s="10"/>
      <c r="J694" s="9">
        <f>H694</f>
        <v>295.39</v>
      </c>
      <c r="K694" s="9">
        <f t="shared" si="101"/>
        <v>17.723399999999998</v>
      </c>
      <c r="L694" s="11">
        <f t="shared" si="96"/>
        <v>313.11</v>
      </c>
      <c r="M694" s="11">
        <v>673.49</v>
      </c>
      <c r="N694" s="11">
        <f t="shared" si="97"/>
        <v>-378.1</v>
      </c>
      <c r="O694" s="12">
        <f t="shared" si="98"/>
        <v>-1.2800027082839638</v>
      </c>
      <c r="P694" s="6" t="s">
        <v>21</v>
      </c>
      <c r="Q694" s="6" t="str">
        <f>VLOOKUP(C694,'[1]Customer List Query'!$A$2:$B$48,2,FALSE)</f>
        <v>Tammy</v>
      </c>
      <c r="R694" s="13"/>
    </row>
    <row r="695" spans="1:18" x14ac:dyDescent="0.25">
      <c r="A695" s="6">
        <v>11095</v>
      </c>
      <c r="B695" s="7">
        <v>40411</v>
      </c>
      <c r="C695" t="s">
        <v>85</v>
      </c>
      <c r="D695" s="14" t="s">
        <v>108</v>
      </c>
      <c r="E695" s="8" t="s">
        <v>26</v>
      </c>
      <c r="F695" s="6" t="s">
        <v>33</v>
      </c>
      <c r="G695" s="6" t="s">
        <v>20</v>
      </c>
      <c r="H695" s="9">
        <v>24.95</v>
      </c>
      <c r="I695" s="10">
        <v>4</v>
      </c>
      <c r="J695" s="9">
        <f>ROUND(H695*I695,2)</f>
        <v>99.8</v>
      </c>
      <c r="K695" s="9">
        <f t="shared" si="101"/>
        <v>5.9879999999999995</v>
      </c>
      <c r="L695" s="11">
        <f t="shared" si="96"/>
        <v>105.79</v>
      </c>
      <c r="M695" s="11">
        <v>87.57</v>
      </c>
      <c r="N695" s="11">
        <f t="shared" si="97"/>
        <v>12.230000000000004</v>
      </c>
      <c r="O695" s="12">
        <f t="shared" si="98"/>
        <v>0.12254509018036076</v>
      </c>
      <c r="P695" s="6" t="s">
        <v>21</v>
      </c>
      <c r="Q695" s="6" t="str">
        <f>VLOOKUP(C695,'[1]Customer List Query'!$A$2:$B$48,2,FALSE)</f>
        <v>Sabrina</v>
      </c>
      <c r="R695" s="13"/>
    </row>
    <row r="696" spans="1:18" x14ac:dyDescent="0.25">
      <c r="A696" s="6">
        <v>11096</v>
      </c>
      <c r="B696" s="7">
        <v>40411</v>
      </c>
      <c r="C696" t="s">
        <v>91</v>
      </c>
      <c r="D696" s="14" t="s">
        <v>106</v>
      </c>
      <c r="E696" s="6" t="s">
        <v>18</v>
      </c>
      <c r="F696" s="6" t="s">
        <v>92</v>
      </c>
      <c r="G696" s="6" t="s">
        <v>49</v>
      </c>
      <c r="H696" s="9">
        <v>60</v>
      </c>
      <c r="I696" s="10"/>
      <c r="J696" s="9">
        <f>H696</f>
        <v>60</v>
      </c>
      <c r="K696" s="9">
        <v>0</v>
      </c>
      <c r="L696" s="11">
        <f t="shared" si="96"/>
        <v>60</v>
      </c>
      <c r="M696" s="11">
        <v>258</v>
      </c>
      <c r="N696" s="11">
        <f t="shared" si="97"/>
        <v>-198</v>
      </c>
      <c r="O696" s="12">
        <f t="shared" si="98"/>
        <v>-3.3</v>
      </c>
      <c r="P696" s="6" t="s">
        <v>21</v>
      </c>
      <c r="Q696" s="6" t="str">
        <f>VLOOKUP(C696,'[1]Customer List Query'!$A$2:$B$48,2,FALSE)</f>
        <v>Doug</v>
      </c>
      <c r="R696" s="13"/>
    </row>
    <row r="697" spans="1:18" x14ac:dyDescent="0.25">
      <c r="A697" s="6">
        <v>11097</v>
      </c>
      <c r="B697" s="7">
        <v>40411</v>
      </c>
      <c r="C697" s="14" t="s">
        <v>75</v>
      </c>
      <c r="D697" s="14" t="s">
        <v>106</v>
      </c>
      <c r="E697" s="6" t="s">
        <v>18</v>
      </c>
      <c r="F697" s="6" t="s">
        <v>97</v>
      </c>
      <c r="G697" s="6" t="s">
        <v>20</v>
      </c>
      <c r="H697" s="9">
        <v>36.5</v>
      </c>
      <c r="I697" s="10">
        <v>2</v>
      </c>
      <c r="J697" s="9">
        <f t="shared" ref="J697:J702" si="103">ROUND(H697*I697,2)</f>
        <v>73</v>
      </c>
      <c r="K697" s="9">
        <f t="shared" ref="K697:K702" si="104">J697*0.06</f>
        <v>4.38</v>
      </c>
      <c r="L697" s="11">
        <f t="shared" si="96"/>
        <v>77.38</v>
      </c>
      <c r="M697" s="11">
        <v>153.30000000000001</v>
      </c>
      <c r="N697" s="11">
        <f t="shared" si="97"/>
        <v>-80.300000000000011</v>
      </c>
      <c r="O697" s="12">
        <f t="shared" si="98"/>
        <v>-1.1000000000000001</v>
      </c>
      <c r="P697" s="6" t="s">
        <v>21</v>
      </c>
      <c r="Q697" s="6" t="str">
        <f>VLOOKUP(C697,'[1]Customer List Query'!$A$2:$B$48,2,FALSE)</f>
        <v>Sandra</v>
      </c>
      <c r="R697" s="13"/>
    </row>
    <row r="698" spans="1:18" x14ac:dyDescent="0.25">
      <c r="A698" s="6">
        <v>11098</v>
      </c>
      <c r="B698" s="7">
        <v>40412</v>
      </c>
      <c r="C698" t="s">
        <v>40</v>
      </c>
      <c r="D698" s="14" t="s">
        <v>108</v>
      </c>
      <c r="E698" s="6" t="s">
        <v>18</v>
      </c>
      <c r="F698" s="6" t="s">
        <v>81</v>
      </c>
      <c r="G698" s="6" t="s">
        <v>20</v>
      </c>
      <c r="H698" s="9">
        <v>137</v>
      </c>
      <c r="I698" s="10">
        <v>9</v>
      </c>
      <c r="J698" s="9">
        <f t="shared" si="103"/>
        <v>1233</v>
      </c>
      <c r="K698" s="9">
        <f t="shared" si="104"/>
        <v>73.98</v>
      </c>
      <c r="L698" s="11">
        <f t="shared" si="96"/>
        <v>1306.98</v>
      </c>
      <c r="M698" s="11">
        <v>54.8</v>
      </c>
      <c r="N698" s="11">
        <f t="shared" si="97"/>
        <v>1178.2</v>
      </c>
      <c r="O698" s="12">
        <f t="shared" si="98"/>
        <v>0.9555555555555556</v>
      </c>
      <c r="P698" s="6" t="s">
        <v>21</v>
      </c>
      <c r="Q698" s="6" t="str">
        <f>VLOOKUP(C698,'[1]Customer List Query'!$A$2:$B$48,2,FALSE)</f>
        <v>Sandra</v>
      </c>
      <c r="R698" s="13"/>
    </row>
    <row r="699" spans="1:18" x14ac:dyDescent="0.25">
      <c r="A699" s="6">
        <v>11099</v>
      </c>
      <c r="B699" s="7">
        <v>40412</v>
      </c>
      <c r="C699" t="s">
        <v>38</v>
      </c>
      <c r="D699" s="14" t="s">
        <v>108</v>
      </c>
      <c r="E699" s="6" t="s">
        <v>18</v>
      </c>
      <c r="F699" s="6" t="s">
        <v>97</v>
      </c>
      <c r="G699" s="6" t="s">
        <v>20</v>
      </c>
      <c r="H699" s="9">
        <v>36.5</v>
      </c>
      <c r="I699" s="10">
        <v>10</v>
      </c>
      <c r="J699" s="9">
        <f t="shared" si="103"/>
        <v>365</v>
      </c>
      <c r="K699" s="9">
        <f t="shared" si="104"/>
        <v>21.9</v>
      </c>
      <c r="L699" s="11">
        <f t="shared" si="96"/>
        <v>386.9</v>
      </c>
      <c r="M699" s="11">
        <v>43.8</v>
      </c>
      <c r="N699" s="11">
        <f t="shared" si="97"/>
        <v>321.2</v>
      </c>
      <c r="O699" s="12">
        <f t="shared" si="98"/>
        <v>0.88</v>
      </c>
      <c r="P699" s="6" t="s">
        <v>21</v>
      </c>
      <c r="Q699" s="6" t="str">
        <f>VLOOKUP(C699,'[1]Customer List Query'!$A$2:$B$48,2,FALSE)</f>
        <v>Steve</v>
      </c>
      <c r="R699" s="13"/>
    </row>
    <row r="700" spans="1:18" x14ac:dyDescent="0.25">
      <c r="A700" s="6">
        <v>11100</v>
      </c>
      <c r="B700" s="7">
        <v>40412</v>
      </c>
      <c r="C700" s="14" t="s">
        <v>56</v>
      </c>
      <c r="D700" s="14" t="s">
        <v>104</v>
      </c>
      <c r="E700" s="8" t="s">
        <v>26</v>
      </c>
      <c r="F700" s="6" t="s">
        <v>53</v>
      </c>
      <c r="G700" s="8" t="s">
        <v>42</v>
      </c>
      <c r="H700" s="9">
        <v>63</v>
      </c>
      <c r="I700" s="10">
        <v>10</v>
      </c>
      <c r="J700" s="9">
        <f t="shared" si="103"/>
        <v>630</v>
      </c>
      <c r="K700" s="9">
        <f t="shared" si="104"/>
        <v>37.799999999999997</v>
      </c>
      <c r="L700" s="11">
        <f t="shared" si="96"/>
        <v>667.8</v>
      </c>
      <c r="M700" s="11">
        <v>85.68</v>
      </c>
      <c r="N700" s="11">
        <f t="shared" si="97"/>
        <v>544.31999999999994</v>
      </c>
      <c r="O700" s="12">
        <f t="shared" si="98"/>
        <v>0.86399999999999988</v>
      </c>
      <c r="P700" s="6" t="s">
        <v>43</v>
      </c>
      <c r="Q700" s="6" t="str">
        <f>VLOOKUP(C700,'[1]Customer List Query'!$A$2:$B$48,2,FALSE)</f>
        <v>Sabrina</v>
      </c>
      <c r="R700" s="13"/>
    </row>
    <row r="701" spans="1:18" x14ac:dyDescent="0.25">
      <c r="A701" s="6">
        <v>11101</v>
      </c>
      <c r="B701" s="7">
        <v>40412</v>
      </c>
      <c r="C701" s="6" t="s">
        <v>96</v>
      </c>
      <c r="D701" s="14" t="s">
        <v>104</v>
      </c>
      <c r="E701" s="8" t="s">
        <v>65</v>
      </c>
      <c r="F701" s="6" t="s">
        <v>51</v>
      </c>
      <c r="G701" s="6" t="s">
        <v>31</v>
      </c>
      <c r="H701" s="9">
        <v>499.5</v>
      </c>
      <c r="I701" s="10">
        <v>8</v>
      </c>
      <c r="J701" s="9">
        <f t="shared" si="103"/>
        <v>3996</v>
      </c>
      <c r="K701" s="9">
        <f t="shared" si="104"/>
        <v>239.76</v>
      </c>
      <c r="L701" s="11">
        <f t="shared" si="96"/>
        <v>4235.76</v>
      </c>
      <c r="M701" s="11">
        <v>989.01</v>
      </c>
      <c r="N701" s="11">
        <f t="shared" si="97"/>
        <v>3006.99</v>
      </c>
      <c r="O701" s="12">
        <f t="shared" si="98"/>
        <v>0.75249999999999995</v>
      </c>
      <c r="P701" s="6" t="s">
        <v>21</v>
      </c>
      <c r="Q701" s="6" t="str">
        <f>VLOOKUP(C701,'[1]Customer List Query'!$A$2:$B$48,2,FALSE)</f>
        <v>Molly</v>
      </c>
      <c r="R701" s="13"/>
    </row>
    <row r="702" spans="1:18" x14ac:dyDescent="0.25">
      <c r="A702" s="6">
        <v>11102</v>
      </c>
      <c r="B702" s="7">
        <v>40412</v>
      </c>
      <c r="C702" s="14" t="s">
        <v>86</v>
      </c>
      <c r="D702" s="14" t="s">
        <v>108</v>
      </c>
      <c r="E702" s="8" t="s">
        <v>26</v>
      </c>
      <c r="F702" s="6" t="s">
        <v>60</v>
      </c>
      <c r="G702" s="6" t="s">
        <v>28</v>
      </c>
      <c r="H702" s="9">
        <v>178.38</v>
      </c>
      <c r="I702" s="10">
        <v>6</v>
      </c>
      <c r="J702" s="9">
        <f t="shared" si="103"/>
        <v>1070.28</v>
      </c>
      <c r="K702" s="9">
        <f t="shared" si="104"/>
        <v>64.216799999999992</v>
      </c>
      <c r="L702" s="11">
        <f t="shared" si="96"/>
        <v>1134.5</v>
      </c>
      <c r="M702" s="11">
        <v>160.54</v>
      </c>
      <c r="N702" s="11">
        <f t="shared" si="97"/>
        <v>909.74</v>
      </c>
      <c r="O702" s="12">
        <f t="shared" si="98"/>
        <v>0.85000186866988081</v>
      </c>
      <c r="P702" s="6" t="s">
        <v>21</v>
      </c>
      <c r="Q702" s="6" t="str">
        <f>VLOOKUP(C702,'[1]Customer List Query'!$A$2:$B$48,2,FALSE)</f>
        <v>Kelly</v>
      </c>
      <c r="R702" s="13"/>
    </row>
    <row r="703" spans="1:18" x14ac:dyDescent="0.25">
      <c r="A703" s="6">
        <v>11103</v>
      </c>
      <c r="B703" s="7">
        <v>40412</v>
      </c>
      <c r="C703" t="s">
        <v>54</v>
      </c>
      <c r="D703" s="14" t="s">
        <v>106</v>
      </c>
      <c r="E703" s="8" t="s">
        <v>26</v>
      </c>
      <c r="F703" s="6" t="s">
        <v>76</v>
      </c>
      <c r="G703" s="6" t="s">
        <v>49</v>
      </c>
      <c r="H703" s="9">
        <v>40</v>
      </c>
      <c r="I703" s="10"/>
      <c r="J703" s="9">
        <f>H703</f>
        <v>40</v>
      </c>
      <c r="K703" s="9">
        <v>0</v>
      </c>
      <c r="L703" s="11">
        <f t="shared" si="96"/>
        <v>40</v>
      </c>
      <c r="M703" s="11">
        <v>118.8</v>
      </c>
      <c r="N703" s="11">
        <f t="shared" si="97"/>
        <v>-78.8</v>
      </c>
      <c r="O703" s="12">
        <f t="shared" si="98"/>
        <v>-1.97</v>
      </c>
      <c r="P703" s="6" t="s">
        <v>21</v>
      </c>
      <c r="Q703" s="6" t="str">
        <f>VLOOKUP(C703,'[1]Customer List Query'!$A$2:$B$48,2,FALSE)</f>
        <v>Molly</v>
      </c>
      <c r="R703" s="13"/>
    </row>
    <row r="704" spans="1:18" x14ac:dyDescent="0.25">
      <c r="A704" s="6">
        <v>11104</v>
      </c>
      <c r="B704" s="7">
        <v>40413</v>
      </c>
      <c r="C704" t="s">
        <v>34</v>
      </c>
      <c r="D704" s="14" t="s">
        <v>104</v>
      </c>
      <c r="E704" s="8" t="s">
        <v>26</v>
      </c>
      <c r="F704" s="6" t="s">
        <v>99</v>
      </c>
      <c r="G704" s="6" t="s">
        <v>49</v>
      </c>
      <c r="H704" s="9">
        <v>243.71</v>
      </c>
      <c r="I704" s="10"/>
      <c r="J704" s="9">
        <f>H704</f>
        <v>243.71</v>
      </c>
      <c r="K704" s="9">
        <f t="shared" ref="K704:K709" si="105">J704*0.06</f>
        <v>14.6226</v>
      </c>
      <c r="L704" s="11">
        <f t="shared" si="96"/>
        <v>258.33</v>
      </c>
      <c r="M704" s="11">
        <v>643.39</v>
      </c>
      <c r="N704" s="11">
        <f t="shared" si="97"/>
        <v>-399.67999999999995</v>
      </c>
      <c r="O704" s="12">
        <f t="shared" si="98"/>
        <v>-1.6399819457552005</v>
      </c>
      <c r="P704" s="6" t="s">
        <v>21</v>
      </c>
      <c r="Q704" s="6" t="str">
        <f>VLOOKUP(C704,'[1]Customer List Query'!$A$2:$B$48,2,FALSE)</f>
        <v>Sabrina</v>
      </c>
      <c r="R704" s="13"/>
    </row>
    <row r="705" spans="1:18" x14ac:dyDescent="0.25">
      <c r="A705" s="6">
        <v>11105</v>
      </c>
      <c r="B705" s="7">
        <v>40413</v>
      </c>
      <c r="C705" t="s">
        <v>90</v>
      </c>
      <c r="D705" s="14" t="s">
        <v>104</v>
      </c>
      <c r="E705" s="6" t="s">
        <v>18</v>
      </c>
      <c r="F705" s="6" t="s">
        <v>66</v>
      </c>
      <c r="G705" s="8" t="s">
        <v>42</v>
      </c>
      <c r="H705" s="9">
        <v>39.950000000000003</v>
      </c>
      <c r="I705" s="10">
        <v>4</v>
      </c>
      <c r="J705" s="9">
        <f>ROUND(H705*I705,2)</f>
        <v>159.80000000000001</v>
      </c>
      <c r="K705" s="9">
        <f t="shared" si="105"/>
        <v>9.588000000000001</v>
      </c>
      <c r="L705" s="11">
        <f t="shared" si="96"/>
        <v>169.39</v>
      </c>
      <c r="M705" s="11">
        <v>51.54</v>
      </c>
      <c r="N705" s="11">
        <f t="shared" si="97"/>
        <v>108.26000000000002</v>
      </c>
      <c r="O705" s="12">
        <f t="shared" si="98"/>
        <v>0.67747183979974979</v>
      </c>
      <c r="P705" s="6" t="s">
        <v>21</v>
      </c>
      <c r="Q705" s="6" t="str">
        <f>VLOOKUP(C705,'[1]Customer List Query'!$A$2:$B$48,2,FALSE)</f>
        <v>Bobby</v>
      </c>
      <c r="R705" s="13"/>
    </row>
    <row r="706" spans="1:18" x14ac:dyDescent="0.25">
      <c r="A706" s="6">
        <v>11106</v>
      </c>
      <c r="B706" s="7">
        <v>40413</v>
      </c>
      <c r="C706" t="s">
        <v>47</v>
      </c>
      <c r="D706" s="14" t="s">
        <v>104</v>
      </c>
      <c r="E706" s="6" t="s">
        <v>18</v>
      </c>
      <c r="F706" s="8" t="s">
        <v>39</v>
      </c>
      <c r="G706" s="6" t="s">
        <v>31</v>
      </c>
      <c r="H706" s="9">
        <v>172.37</v>
      </c>
      <c r="I706" s="10">
        <v>5</v>
      </c>
      <c r="J706" s="9">
        <f>ROUND(H706*I706,2)</f>
        <v>861.85</v>
      </c>
      <c r="K706" s="9">
        <f t="shared" si="105"/>
        <v>51.710999999999999</v>
      </c>
      <c r="L706" s="11">
        <f t="shared" ref="L706:L769" si="106">ROUND(J706+K706,2)</f>
        <v>913.56</v>
      </c>
      <c r="M706" s="11">
        <v>212.02</v>
      </c>
      <c r="N706" s="11">
        <f t="shared" ref="N706:N769" si="107">J706-M706</f>
        <v>649.83000000000004</v>
      </c>
      <c r="O706" s="12">
        <f t="shared" ref="O706:O769" si="108">N706/J706</f>
        <v>0.75399431455589727</v>
      </c>
      <c r="P706" s="6" t="s">
        <v>21</v>
      </c>
      <c r="Q706" s="6" t="str">
        <f>VLOOKUP(C706,'[1]Customer List Query'!$A$2:$B$48,2,FALSE)</f>
        <v>Chris</v>
      </c>
      <c r="R706" s="13"/>
    </row>
    <row r="707" spans="1:18" x14ac:dyDescent="0.25">
      <c r="A707" s="6">
        <v>11107</v>
      </c>
      <c r="B707" s="7">
        <v>40413</v>
      </c>
      <c r="C707" s="14" t="s">
        <v>84</v>
      </c>
      <c r="D707" s="14" t="s">
        <v>104</v>
      </c>
      <c r="E707" s="8" t="s">
        <v>65</v>
      </c>
      <c r="F707" s="6" t="s">
        <v>41</v>
      </c>
      <c r="G707" s="8" t="s">
        <v>42</v>
      </c>
      <c r="H707" s="9">
        <v>229.49</v>
      </c>
      <c r="I707" s="10">
        <v>9</v>
      </c>
      <c r="J707" s="9">
        <f>ROUND(H707*I707,2)</f>
        <v>2065.41</v>
      </c>
      <c r="K707" s="9">
        <f t="shared" si="105"/>
        <v>123.92459999999998</v>
      </c>
      <c r="L707" s="11">
        <f t="shared" si="106"/>
        <v>2189.33</v>
      </c>
      <c r="M707" s="11">
        <v>376.36</v>
      </c>
      <c r="N707" s="11">
        <f t="shared" si="107"/>
        <v>1689.0499999999997</v>
      </c>
      <c r="O707" s="12">
        <f t="shared" si="108"/>
        <v>0.81777952077311522</v>
      </c>
      <c r="P707" s="6" t="s">
        <v>21</v>
      </c>
      <c r="Q707" s="6" t="str">
        <f>VLOOKUP(C707,'[1]Customer List Query'!$A$2:$B$48,2,FALSE)</f>
        <v>Molly</v>
      </c>
      <c r="R707" s="13"/>
    </row>
    <row r="708" spans="1:18" x14ac:dyDescent="0.25">
      <c r="A708" s="6">
        <v>11108</v>
      </c>
      <c r="B708" s="7">
        <v>40413</v>
      </c>
      <c r="C708" t="s">
        <v>17</v>
      </c>
      <c r="D708" s="14" t="s">
        <v>104</v>
      </c>
      <c r="E708" s="6" t="s">
        <v>18</v>
      </c>
      <c r="F708" s="8" t="s">
        <v>68</v>
      </c>
      <c r="G708" s="6" t="s">
        <v>31</v>
      </c>
      <c r="H708" s="9">
        <v>110.29</v>
      </c>
      <c r="I708" s="10">
        <v>2</v>
      </c>
      <c r="J708" s="9">
        <f>ROUND(H708*I708,2)</f>
        <v>220.58</v>
      </c>
      <c r="K708" s="9">
        <f t="shared" si="105"/>
        <v>13.2348</v>
      </c>
      <c r="L708" s="11">
        <f t="shared" si="106"/>
        <v>233.81</v>
      </c>
      <c r="M708" s="11">
        <v>220.58</v>
      </c>
      <c r="N708" s="11">
        <f t="shared" si="107"/>
        <v>0</v>
      </c>
      <c r="O708" s="12">
        <f t="shared" si="108"/>
        <v>0</v>
      </c>
      <c r="P708" s="6" t="s">
        <v>21</v>
      </c>
      <c r="Q708" s="6" t="str">
        <f>VLOOKUP(C708,'[1]Customer List Query'!$A$2:$B$48,2,FALSE)</f>
        <v>Doug</v>
      </c>
      <c r="R708" s="13"/>
    </row>
    <row r="709" spans="1:18" x14ac:dyDescent="0.25">
      <c r="A709" s="6">
        <v>11109</v>
      </c>
      <c r="B709" s="7">
        <v>40413</v>
      </c>
      <c r="C709" s="14" t="s">
        <v>61</v>
      </c>
      <c r="D709" s="14" t="s">
        <v>105</v>
      </c>
      <c r="E709" s="8" t="s">
        <v>26</v>
      </c>
      <c r="F709" s="6" t="s">
        <v>23</v>
      </c>
      <c r="G709" s="6" t="s">
        <v>20</v>
      </c>
      <c r="H709" s="9">
        <v>9.9499999999999993</v>
      </c>
      <c r="I709" s="10">
        <v>6</v>
      </c>
      <c r="J709" s="9">
        <f>ROUND(H709*I709,2)</f>
        <v>59.7</v>
      </c>
      <c r="K709" s="9">
        <f t="shared" si="105"/>
        <v>3.5819999999999999</v>
      </c>
      <c r="L709" s="11">
        <f t="shared" si="106"/>
        <v>63.28</v>
      </c>
      <c r="M709" s="11">
        <v>12.44</v>
      </c>
      <c r="N709" s="11">
        <f t="shared" si="107"/>
        <v>47.260000000000005</v>
      </c>
      <c r="O709" s="12">
        <f t="shared" si="108"/>
        <v>0.79162479061976554</v>
      </c>
      <c r="P709" s="6" t="s">
        <v>21</v>
      </c>
      <c r="Q709" s="6" t="str">
        <f>VLOOKUP(C709,'[1]Customer List Query'!$A$2:$B$48,2,FALSE)</f>
        <v>Sandra</v>
      </c>
      <c r="R709" s="13"/>
    </row>
    <row r="710" spans="1:18" x14ac:dyDescent="0.25">
      <c r="A710" s="6">
        <v>11110</v>
      </c>
      <c r="B710" s="7">
        <v>40413</v>
      </c>
      <c r="C710" s="6" t="s">
        <v>95</v>
      </c>
      <c r="D710" s="14" t="s">
        <v>104</v>
      </c>
      <c r="E710" s="8" t="s">
        <v>65</v>
      </c>
      <c r="F710" s="6" t="s">
        <v>48</v>
      </c>
      <c r="G710" s="6" t="s">
        <v>49</v>
      </c>
      <c r="H710" s="9">
        <v>330</v>
      </c>
      <c r="I710" s="10"/>
      <c r="J710" s="9">
        <f>H710</f>
        <v>330</v>
      </c>
      <c r="K710" s="9">
        <v>0</v>
      </c>
      <c r="L710" s="11">
        <f t="shared" si="106"/>
        <v>330</v>
      </c>
      <c r="M710" s="11">
        <v>660</v>
      </c>
      <c r="N710" s="11">
        <f t="shared" si="107"/>
        <v>-330</v>
      </c>
      <c r="O710" s="12">
        <f t="shared" si="108"/>
        <v>-1</v>
      </c>
      <c r="P710" s="6" t="s">
        <v>21</v>
      </c>
      <c r="Q710" s="6" t="str">
        <f>VLOOKUP(C710,'[1]Customer List Query'!$A$2:$B$48,2,FALSE)</f>
        <v>Tammy</v>
      </c>
      <c r="R710" s="13"/>
    </row>
    <row r="711" spans="1:18" x14ac:dyDescent="0.25">
      <c r="A711" s="6">
        <v>11111</v>
      </c>
      <c r="B711" s="7">
        <v>40413</v>
      </c>
      <c r="C711" s="14" t="s">
        <v>73</v>
      </c>
      <c r="D711" s="14" t="s">
        <v>104</v>
      </c>
      <c r="E711" s="6" t="s">
        <v>18</v>
      </c>
      <c r="F711" s="6" t="s">
        <v>81</v>
      </c>
      <c r="G711" s="6" t="s">
        <v>20</v>
      </c>
      <c r="H711" s="9">
        <v>102</v>
      </c>
      <c r="I711" s="10">
        <v>8</v>
      </c>
      <c r="J711" s="9">
        <f>ROUND(H711*I711,2)</f>
        <v>816</v>
      </c>
      <c r="K711" s="9">
        <f>J711*0.06</f>
        <v>48.96</v>
      </c>
      <c r="L711" s="11">
        <f t="shared" si="106"/>
        <v>864.96</v>
      </c>
      <c r="M711" s="11">
        <v>228.48</v>
      </c>
      <c r="N711" s="11">
        <f t="shared" si="107"/>
        <v>587.52</v>
      </c>
      <c r="O711" s="12">
        <f t="shared" si="108"/>
        <v>0.72</v>
      </c>
      <c r="P711" s="6" t="s">
        <v>21</v>
      </c>
      <c r="Q711" s="6" t="str">
        <f>VLOOKUP(C711,'[1]Customer List Query'!$A$2:$B$48,2,FALSE)</f>
        <v>Kelly</v>
      </c>
      <c r="R711" s="13"/>
    </row>
    <row r="712" spans="1:18" x14ac:dyDescent="0.25">
      <c r="A712" s="6">
        <v>11112</v>
      </c>
      <c r="B712" s="7">
        <v>40414</v>
      </c>
      <c r="C712" s="14" t="s">
        <v>61</v>
      </c>
      <c r="D712" s="14" t="s">
        <v>105</v>
      </c>
      <c r="E712" s="8" t="s">
        <v>26</v>
      </c>
      <c r="F712" s="6" t="s">
        <v>48</v>
      </c>
      <c r="G712" s="6" t="s">
        <v>49</v>
      </c>
      <c r="H712" s="9">
        <v>204</v>
      </c>
      <c r="I712" s="10"/>
      <c r="J712" s="9">
        <f>H712</f>
        <v>204</v>
      </c>
      <c r="K712" s="9">
        <v>0</v>
      </c>
      <c r="L712" s="11">
        <f t="shared" si="106"/>
        <v>204</v>
      </c>
      <c r="M712" s="11">
        <v>632.4</v>
      </c>
      <c r="N712" s="11">
        <f t="shared" si="107"/>
        <v>-428.4</v>
      </c>
      <c r="O712" s="12">
        <f t="shared" si="108"/>
        <v>-2.1</v>
      </c>
      <c r="P712" s="6" t="s">
        <v>21</v>
      </c>
      <c r="Q712" s="6" t="str">
        <f>VLOOKUP(C712,'[1]Customer List Query'!$A$2:$B$48,2,FALSE)</f>
        <v>Sandra</v>
      </c>
      <c r="R712" s="13"/>
    </row>
    <row r="713" spans="1:18" x14ac:dyDescent="0.25">
      <c r="A713" s="6">
        <v>11113</v>
      </c>
      <c r="B713" s="7">
        <v>40414</v>
      </c>
      <c r="C713" t="s">
        <v>93</v>
      </c>
      <c r="D713" s="14" t="s">
        <v>109</v>
      </c>
      <c r="E713" s="6" t="s">
        <v>18</v>
      </c>
      <c r="F713" s="6" t="s">
        <v>97</v>
      </c>
      <c r="G713" s="6" t="s">
        <v>20</v>
      </c>
      <c r="H713" s="9">
        <v>36.5</v>
      </c>
      <c r="I713" s="10">
        <v>5</v>
      </c>
      <c r="J713" s="9">
        <f t="shared" ref="J713:J720" si="109">ROUND(H713*I713,2)</f>
        <v>182.5</v>
      </c>
      <c r="K713" s="9">
        <f t="shared" ref="K713:K720" si="110">J713*0.06</f>
        <v>10.95</v>
      </c>
      <c r="L713" s="11">
        <f t="shared" si="106"/>
        <v>193.45</v>
      </c>
      <c r="M713" s="11">
        <v>11.68</v>
      </c>
      <c r="N713" s="11">
        <f t="shared" si="107"/>
        <v>170.82</v>
      </c>
      <c r="O713" s="12">
        <f t="shared" si="108"/>
        <v>0.93599999999999994</v>
      </c>
      <c r="P713" s="6" t="s">
        <v>21</v>
      </c>
      <c r="Q713" s="6" t="str">
        <f>VLOOKUP(C713,'[1]Customer List Query'!$A$2:$B$48,2,FALSE)</f>
        <v>Chris</v>
      </c>
      <c r="R713" s="13"/>
    </row>
    <row r="714" spans="1:18" x14ac:dyDescent="0.25">
      <c r="A714" s="6">
        <v>11114</v>
      </c>
      <c r="B714" s="7">
        <v>40414</v>
      </c>
      <c r="C714" t="s">
        <v>40</v>
      </c>
      <c r="D714" s="14" t="s">
        <v>108</v>
      </c>
      <c r="E714" s="6" t="s">
        <v>18</v>
      </c>
      <c r="F714" s="6" t="s">
        <v>27</v>
      </c>
      <c r="G714" s="6" t="s">
        <v>28</v>
      </c>
      <c r="H714" s="9">
        <v>23.95</v>
      </c>
      <c r="I714" s="10">
        <v>6</v>
      </c>
      <c r="J714" s="9">
        <f t="shared" si="109"/>
        <v>143.69999999999999</v>
      </c>
      <c r="K714" s="9">
        <f t="shared" si="110"/>
        <v>8.6219999999999999</v>
      </c>
      <c r="L714" s="11">
        <f t="shared" si="106"/>
        <v>152.32</v>
      </c>
      <c r="M714" s="11">
        <v>9.34</v>
      </c>
      <c r="N714" s="11">
        <f t="shared" si="107"/>
        <v>134.35999999999999</v>
      </c>
      <c r="O714" s="12">
        <f t="shared" si="108"/>
        <v>0.93500347947112039</v>
      </c>
      <c r="P714" s="6" t="s">
        <v>21</v>
      </c>
      <c r="Q714" s="6" t="str">
        <f>VLOOKUP(C714,'[1]Customer List Query'!$A$2:$B$48,2,FALSE)</f>
        <v>Sandra</v>
      </c>
      <c r="R714" s="13"/>
    </row>
    <row r="715" spans="1:18" x14ac:dyDescent="0.25">
      <c r="A715" s="6">
        <v>11115</v>
      </c>
      <c r="B715" s="7">
        <v>40414</v>
      </c>
      <c r="C715" s="14" t="s">
        <v>84</v>
      </c>
      <c r="D715" s="14" t="s">
        <v>104</v>
      </c>
      <c r="E715" s="8" t="s">
        <v>65</v>
      </c>
      <c r="F715" s="6" t="s">
        <v>88</v>
      </c>
      <c r="G715" s="8" t="s">
        <v>42</v>
      </c>
      <c r="H715" s="9">
        <v>129.99</v>
      </c>
      <c r="I715" s="10">
        <v>2</v>
      </c>
      <c r="J715" s="9">
        <f t="shared" si="109"/>
        <v>259.98</v>
      </c>
      <c r="K715" s="9">
        <f t="shared" si="110"/>
        <v>15.598800000000001</v>
      </c>
      <c r="L715" s="11">
        <f t="shared" si="106"/>
        <v>275.58</v>
      </c>
      <c r="M715" s="11">
        <v>144.29</v>
      </c>
      <c r="N715" s="11">
        <f t="shared" si="107"/>
        <v>115.69000000000003</v>
      </c>
      <c r="O715" s="12">
        <f t="shared" si="108"/>
        <v>0.44499576890530046</v>
      </c>
      <c r="P715" s="6" t="s">
        <v>21</v>
      </c>
      <c r="Q715" s="6" t="str">
        <f>VLOOKUP(C715,'[1]Customer List Query'!$A$2:$B$48,2,FALSE)</f>
        <v>Molly</v>
      </c>
      <c r="R715" s="13"/>
    </row>
    <row r="716" spans="1:18" x14ac:dyDescent="0.25">
      <c r="A716" s="6">
        <v>11116</v>
      </c>
      <c r="B716" s="7">
        <v>40418</v>
      </c>
      <c r="C716" s="14" t="s">
        <v>61</v>
      </c>
      <c r="D716" s="14" t="s">
        <v>105</v>
      </c>
      <c r="E716" s="8" t="s">
        <v>26</v>
      </c>
      <c r="F716" s="8" t="s">
        <v>78</v>
      </c>
      <c r="G716" s="6" t="s">
        <v>20</v>
      </c>
      <c r="H716" s="9">
        <v>47.95</v>
      </c>
      <c r="I716" s="10">
        <v>7</v>
      </c>
      <c r="J716" s="9">
        <f t="shared" si="109"/>
        <v>335.65</v>
      </c>
      <c r="K716" s="9">
        <f t="shared" si="110"/>
        <v>20.138999999999999</v>
      </c>
      <c r="L716" s="11">
        <f t="shared" si="106"/>
        <v>355.79</v>
      </c>
      <c r="M716" s="11">
        <v>74.8</v>
      </c>
      <c r="N716" s="11">
        <f t="shared" si="107"/>
        <v>260.84999999999997</v>
      </c>
      <c r="O716" s="12">
        <f t="shared" si="108"/>
        <v>0.77714881573067174</v>
      </c>
      <c r="P716" s="6" t="s">
        <v>21</v>
      </c>
      <c r="Q716" s="6" t="str">
        <f>VLOOKUP(C716,'[1]Customer List Query'!$A$2:$B$48,2,FALSE)</f>
        <v>Sandra</v>
      </c>
      <c r="R716" s="13"/>
    </row>
    <row r="717" spans="1:18" x14ac:dyDescent="0.25">
      <c r="A717" s="6">
        <v>11117</v>
      </c>
      <c r="B717" s="7">
        <v>40418</v>
      </c>
      <c r="C717" t="s">
        <v>91</v>
      </c>
      <c r="D717" s="14" t="s">
        <v>106</v>
      </c>
      <c r="E717" s="6" t="s">
        <v>18</v>
      </c>
      <c r="F717" s="6" t="s">
        <v>100</v>
      </c>
      <c r="G717" s="6" t="s">
        <v>28</v>
      </c>
      <c r="H717" s="9">
        <v>89.95</v>
      </c>
      <c r="I717" s="10">
        <v>10</v>
      </c>
      <c r="J717" s="9">
        <f t="shared" si="109"/>
        <v>899.5</v>
      </c>
      <c r="K717" s="9">
        <f t="shared" si="110"/>
        <v>53.97</v>
      </c>
      <c r="L717" s="11">
        <f t="shared" si="106"/>
        <v>953.47</v>
      </c>
      <c r="M717" s="11">
        <v>350.81</v>
      </c>
      <c r="N717" s="11">
        <f t="shared" si="107"/>
        <v>548.69000000000005</v>
      </c>
      <c r="O717" s="12">
        <f t="shared" si="108"/>
        <v>0.60999444135630909</v>
      </c>
      <c r="P717" s="6" t="s">
        <v>21</v>
      </c>
      <c r="Q717" s="6" t="str">
        <f>VLOOKUP(C717,'[1]Customer List Query'!$A$2:$B$48,2,FALSE)</f>
        <v>Doug</v>
      </c>
      <c r="R717" s="13"/>
    </row>
    <row r="718" spans="1:18" x14ac:dyDescent="0.25">
      <c r="A718" s="6">
        <v>11118</v>
      </c>
      <c r="B718" s="7">
        <v>40418</v>
      </c>
      <c r="C718" s="14" t="s">
        <v>75</v>
      </c>
      <c r="D718" s="14" t="s">
        <v>106</v>
      </c>
      <c r="E718" s="6" t="s">
        <v>18</v>
      </c>
      <c r="F718" s="6" t="s">
        <v>41</v>
      </c>
      <c r="G718" s="8" t="s">
        <v>42</v>
      </c>
      <c r="H718" s="9">
        <v>229.49</v>
      </c>
      <c r="I718" s="10">
        <v>7</v>
      </c>
      <c r="J718" s="9">
        <f t="shared" si="109"/>
        <v>1606.43</v>
      </c>
      <c r="K718" s="9">
        <f t="shared" si="110"/>
        <v>96.385800000000003</v>
      </c>
      <c r="L718" s="11">
        <f t="shared" si="106"/>
        <v>1702.82</v>
      </c>
      <c r="M718" s="11">
        <v>805.51</v>
      </c>
      <c r="N718" s="11">
        <f t="shared" si="107"/>
        <v>800.92000000000007</v>
      </c>
      <c r="O718" s="12">
        <f t="shared" si="108"/>
        <v>0.4985713663215951</v>
      </c>
      <c r="P718" s="6" t="s">
        <v>21</v>
      </c>
      <c r="Q718" s="6" t="str">
        <f>VLOOKUP(C718,'[1]Customer List Query'!$A$2:$B$48,2,FALSE)</f>
        <v>Sandra</v>
      </c>
      <c r="R718" s="13"/>
    </row>
    <row r="719" spans="1:18" x14ac:dyDescent="0.25">
      <c r="A719" s="6">
        <v>11119</v>
      </c>
      <c r="B719" s="7">
        <v>40419</v>
      </c>
      <c r="C719" s="14" t="s">
        <v>84</v>
      </c>
      <c r="D719" s="14" t="s">
        <v>104</v>
      </c>
      <c r="E719" s="8" t="s">
        <v>65</v>
      </c>
      <c r="F719" s="8" t="s">
        <v>78</v>
      </c>
      <c r="G719" s="6" t="s">
        <v>20</v>
      </c>
      <c r="H719" s="9">
        <v>29.95</v>
      </c>
      <c r="I719" s="10">
        <v>8</v>
      </c>
      <c r="J719" s="9">
        <f t="shared" si="109"/>
        <v>239.6</v>
      </c>
      <c r="K719" s="9">
        <f t="shared" si="110"/>
        <v>14.375999999999999</v>
      </c>
      <c r="L719" s="11">
        <f t="shared" si="106"/>
        <v>253.98</v>
      </c>
      <c r="M719" s="11">
        <v>89.85</v>
      </c>
      <c r="N719" s="11">
        <f t="shared" si="107"/>
        <v>149.75</v>
      </c>
      <c r="O719" s="12">
        <f t="shared" si="108"/>
        <v>0.625</v>
      </c>
      <c r="P719" s="6" t="s">
        <v>21</v>
      </c>
      <c r="Q719" s="6" t="str">
        <f>VLOOKUP(C719,'[1]Customer List Query'!$A$2:$B$48,2,FALSE)</f>
        <v>Molly</v>
      </c>
      <c r="R719" s="13"/>
    </row>
    <row r="720" spans="1:18" x14ac:dyDescent="0.25">
      <c r="A720" s="6">
        <v>11120</v>
      </c>
      <c r="B720" s="7">
        <v>40419</v>
      </c>
      <c r="C720" t="s">
        <v>40</v>
      </c>
      <c r="D720" s="14" t="s">
        <v>108</v>
      </c>
      <c r="E720" s="6" t="s">
        <v>18</v>
      </c>
      <c r="F720" s="6" t="s">
        <v>53</v>
      </c>
      <c r="G720" s="8" t="s">
        <v>42</v>
      </c>
      <c r="H720" s="9">
        <v>28.33</v>
      </c>
      <c r="I720" s="10">
        <v>1</v>
      </c>
      <c r="J720" s="9">
        <f t="shared" si="109"/>
        <v>28.33</v>
      </c>
      <c r="K720" s="9">
        <f t="shared" si="110"/>
        <v>1.6997999999999998</v>
      </c>
      <c r="L720" s="11">
        <f t="shared" si="106"/>
        <v>30.03</v>
      </c>
      <c r="M720" s="11">
        <v>48.16</v>
      </c>
      <c r="N720" s="11">
        <f t="shared" si="107"/>
        <v>-19.829999999999998</v>
      </c>
      <c r="O720" s="12">
        <f t="shared" si="108"/>
        <v>-0.69996470172961522</v>
      </c>
      <c r="P720" s="6" t="s">
        <v>21</v>
      </c>
      <c r="Q720" s="6" t="str">
        <f>VLOOKUP(C720,'[1]Customer List Query'!$A$2:$B$48,2,FALSE)</f>
        <v>Sandra</v>
      </c>
      <c r="R720" s="13"/>
    </row>
    <row r="721" spans="1:18" x14ac:dyDescent="0.25">
      <c r="A721" s="6">
        <v>11121</v>
      </c>
      <c r="B721" s="7">
        <v>40419</v>
      </c>
      <c r="C721" t="s">
        <v>40</v>
      </c>
      <c r="D721" s="14" t="s">
        <v>108</v>
      </c>
      <c r="E721" s="6" t="s">
        <v>18</v>
      </c>
      <c r="F721" s="6" t="s">
        <v>92</v>
      </c>
      <c r="G721" s="6" t="s">
        <v>49</v>
      </c>
      <c r="H721" s="9">
        <v>75</v>
      </c>
      <c r="I721" s="10"/>
      <c r="J721" s="9">
        <f>H721</f>
        <v>75</v>
      </c>
      <c r="K721" s="9">
        <v>0</v>
      </c>
      <c r="L721" s="11">
        <f t="shared" si="106"/>
        <v>75</v>
      </c>
      <c r="M721" s="11">
        <v>111</v>
      </c>
      <c r="N721" s="11">
        <f t="shared" si="107"/>
        <v>-36</v>
      </c>
      <c r="O721" s="12">
        <f t="shared" si="108"/>
        <v>-0.48</v>
      </c>
      <c r="P721" s="6" t="s">
        <v>21</v>
      </c>
      <c r="Q721" s="6" t="str">
        <f>VLOOKUP(C721,'[1]Customer List Query'!$A$2:$B$48,2,FALSE)</f>
        <v>Sandra</v>
      </c>
      <c r="R721" s="13"/>
    </row>
    <row r="722" spans="1:18" x14ac:dyDescent="0.25">
      <c r="A722" s="6">
        <v>11122</v>
      </c>
      <c r="B722" s="7">
        <v>40419</v>
      </c>
      <c r="C722" s="14" t="s">
        <v>84</v>
      </c>
      <c r="D722" s="14" t="s">
        <v>104</v>
      </c>
      <c r="E722" s="8" t="s">
        <v>65</v>
      </c>
      <c r="F722" s="6" t="s">
        <v>41</v>
      </c>
      <c r="G722" s="8" t="s">
        <v>42</v>
      </c>
      <c r="H722" s="9">
        <v>478.22</v>
      </c>
      <c r="I722" s="10">
        <v>10</v>
      </c>
      <c r="J722" s="9">
        <f t="shared" ref="J722:J731" si="111">ROUND(H722*I722,2)</f>
        <v>4782.2</v>
      </c>
      <c r="K722" s="9">
        <f t="shared" ref="K722:K731" si="112">J722*0.06</f>
        <v>286.93199999999996</v>
      </c>
      <c r="L722" s="11">
        <f t="shared" si="106"/>
        <v>5069.13</v>
      </c>
      <c r="M722" s="11">
        <v>1162.07</v>
      </c>
      <c r="N722" s="11">
        <f t="shared" si="107"/>
        <v>3620.13</v>
      </c>
      <c r="O722" s="12">
        <f t="shared" si="108"/>
        <v>0.75700096190038058</v>
      </c>
      <c r="P722" s="6" t="s">
        <v>21</v>
      </c>
      <c r="Q722" s="6" t="str">
        <f>VLOOKUP(C722,'[1]Customer List Query'!$A$2:$B$48,2,FALSE)</f>
        <v>Molly</v>
      </c>
      <c r="R722" s="13"/>
    </row>
    <row r="723" spans="1:18" x14ac:dyDescent="0.25">
      <c r="A723" s="6">
        <v>11123</v>
      </c>
      <c r="B723" s="7">
        <v>40419</v>
      </c>
      <c r="C723" t="s">
        <v>85</v>
      </c>
      <c r="D723" s="14" t="s">
        <v>108</v>
      </c>
      <c r="E723" s="8" t="s">
        <v>26</v>
      </c>
      <c r="F723" s="6" t="s">
        <v>66</v>
      </c>
      <c r="G723" s="8" t="s">
        <v>42</v>
      </c>
      <c r="H723" s="9">
        <v>69.95</v>
      </c>
      <c r="I723" s="10">
        <v>8</v>
      </c>
      <c r="J723" s="9">
        <f t="shared" si="111"/>
        <v>559.6</v>
      </c>
      <c r="K723" s="9">
        <f t="shared" si="112"/>
        <v>33.576000000000001</v>
      </c>
      <c r="L723" s="11">
        <f t="shared" si="106"/>
        <v>593.17999999999995</v>
      </c>
      <c r="M723" s="11">
        <v>207.05</v>
      </c>
      <c r="N723" s="11">
        <f t="shared" si="107"/>
        <v>352.55</v>
      </c>
      <c r="O723" s="12">
        <f t="shared" si="108"/>
        <v>0.63000357398141527</v>
      </c>
      <c r="P723" s="6" t="s">
        <v>21</v>
      </c>
      <c r="Q723" s="6" t="str">
        <f>VLOOKUP(C723,'[1]Customer List Query'!$A$2:$B$48,2,FALSE)</f>
        <v>Sabrina</v>
      </c>
      <c r="R723" s="13"/>
    </row>
    <row r="724" spans="1:18" x14ac:dyDescent="0.25">
      <c r="A724" s="6">
        <v>11124</v>
      </c>
      <c r="B724" s="7">
        <v>40419</v>
      </c>
      <c r="C724" s="14" t="s">
        <v>75</v>
      </c>
      <c r="D724" s="14" t="s">
        <v>106</v>
      </c>
      <c r="E724" s="6" t="s">
        <v>18</v>
      </c>
      <c r="F724" s="8" t="s">
        <v>35</v>
      </c>
      <c r="G724" s="6" t="s">
        <v>31</v>
      </c>
      <c r="H724" s="9">
        <v>349.34</v>
      </c>
      <c r="I724" s="10">
        <v>2</v>
      </c>
      <c r="J724" s="9">
        <f t="shared" si="111"/>
        <v>698.68</v>
      </c>
      <c r="K724" s="9">
        <f t="shared" si="112"/>
        <v>41.920799999999993</v>
      </c>
      <c r="L724" s="11">
        <f t="shared" si="106"/>
        <v>740.6</v>
      </c>
      <c r="M724" s="11">
        <v>1257.6199999999999</v>
      </c>
      <c r="N724" s="11">
        <f t="shared" si="107"/>
        <v>-558.93999999999994</v>
      </c>
      <c r="O724" s="12">
        <f t="shared" si="108"/>
        <v>-0.79999427491841757</v>
      </c>
      <c r="P724" s="6" t="s">
        <v>21</v>
      </c>
      <c r="Q724" s="6" t="str">
        <f>VLOOKUP(C724,'[1]Customer List Query'!$A$2:$B$48,2,FALSE)</f>
        <v>Sandra</v>
      </c>
      <c r="R724" s="13"/>
    </row>
    <row r="725" spans="1:18" x14ac:dyDescent="0.25">
      <c r="A725" s="6">
        <v>11125</v>
      </c>
      <c r="B725" s="7">
        <v>40420</v>
      </c>
      <c r="C725" t="s">
        <v>67</v>
      </c>
      <c r="D725" s="14" t="s">
        <v>104</v>
      </c>
      <c r="E725" s="6" t="s">
        <v>18</v>
      </c>
      <c r="F725" s="8" t="s">
        <v>46</v>
      </c>
      <c r="G725" s="6" t="s">
        <v>31</v>
      </c>
      <c r="H725" s="9">
        <v>19.95</v>
      </c>
      <c r="I725" s="10">
        <v>2</v>
      </c>
      <c r="J725" s="9">
        <f t="shared" si="111"/>
        <v>39.9</v>
      </c>
      <c r="K725" s="9">
        <f t="shared" si="112"/>
        <v>2.3939999999999997</v>
      </c>
      <c r="L725" s="11">
        <f t="shared" si="106"/>
        <v>42.29</v>
      </c>
      <c r="M725" s="11">
        <v>19.149999999999999</v>
      </c>
      <c r="N725" s="11">
        <f t="shared" si="107"/>
        <v>20.75</v>
      </c>
      <c r="O725" s="12">
        <f t="shared" si="108"/>
        <v>0.52005012531328321</v>
      </c>
      <c r="P725" s="6" t="s">
        <v>21</v>
      </c>
      <c r="Q725" s="6" t="str">
        <f>VLOOKUP(C725,'[1]Customer List Query'!$A$2:$B$48,2,FALSE)</f>
        <v>Scott</v>
      </c>
      <c r="R725" s="13"/>
    </row>
    <row r="726" spans="1:18" x14ac:dyDescent="0.25">
      <c r="A726" s="6">
        <v>11126</v>
      </c>
      <c r="B726" s="7">
        <v>40420</v>
      </c>
      <c r="C726" t="s">
        <v>72</v>
      </c>
      <c r="D726" s="14" t="s">
        <v>107</v>
      </c>
      <c r="E726" s="6" t="s">
        <v>18</v>
      </c>
      <c r="F726" s="6" t="s">
        <v>51</v>
      </c>
      <c r="G726" s="6" t="s">
        <v>31</v>
      </c>
      <c r="H726" s="9">
        <v>629.5</v>
      </c>
      <c r="I726" s="10">
        <v>5</v>
      </c>
      <c r="J726" s="9">
        <f t="shared" si="111"/>
        <v>3147.5</v>
      </c>
      <c r="K726" s="9">
        <f t="shared" si="112"/>
        <v>188.85</v>
      </c>
      <c r="L726" s="11">
        <f t="shared" si="106"/>
        <v>3336.35</v>
      </c>
      <c r="M726" s="11">
        <v>793.17</v>
      </c>
      <c r="N726" s="11">
        <f t="shared" si="107"/>
        <v>2354.33</v>
      </c>
      <c r="O726" s="12">
        <f t="shared" si="108"/>
        <v>0.748</v>
      </c>
      <c r="P726" s="6" t="s">
        <v>21</v>
      </c>
      <c r="Q726" s="6" t="str">
        <f>VLOOKUP(C726,'[1]Customer List Query'!$A$2:$B$48,2,FALSE)</f>
        <v>Sabrina</v>
      </c>
      <c r="R726" s="13"/>
    </row>
    <row r="727" spans="1:18" x14ac:dyDescent="0.25">
      <c r="A727" s="6">
        <v>11127</v>
      </c>
      <c r="B727" s="7">
        <v>40420</v>
      </c>
      <c r="C727" t="s">
        <v>44</v>
      </c>
      <c r="D727" s="14" t="s">
        <v>104</v>
      </c>
      <c r="E727" s="6" t="s">
        <v>18</v>
      </c>
      <c r="F727" s="6" t="s">
        <v>66</v>
      </c>
      <c r="G727" s="8" t="s">
        <v>42</v>
      </c>
      <c r="H727" s="9">
        <v>89.95</v>
      </c>
      <c r="I727" s="10">
        <v>3</v>
      </c>
      <c r="J727" s="9">
        <f t="shared" si="111"/>
        <v>269.85000000000002</v>
      </c>
      <c r="K727" s="9">
        <f t="shared" si="112"/>
        <v>16.191000000000003</v>
      </c>
      <c r="L727" s="11">
        <f t="shared" si="106"/>
        <v>286.04000000000002</v>
      </c>
      <c r="M727" s="11">
        <v>104.34</v>
      </c>
      <c r="N727" s="11">
        <f t="shared" si="107"/>
        <v>165.51000000000002</v>
      </c>
      <c r="O727" s="12">
        <f t="shared" si="108"/>
        <v>0.61334074485825463</v>
      </c>
      <c r="P727" s="6" t="s">
        <v>21</v>
      </c>
      <c r="Q727" s="6" t="str">
        <f>VLOOKUP(C727,'[1]Customer List Query'!$A$2:$B$48,2,FALSE)</f>
        <v>Bobby</v>
      </c>
      <c r="R727" s="13"/>
    </row>
    <row r="728" spans="1:18" x14ac:dyDescent="0.25">
      <c r="A728" s="6">
        <v>11128</v>
      </c>
      <c r="B728" s="7">
        <v>40420</v>
      </c>
      <c r="C728" t="s">
        <v>34</v>
      </c>
      <c r="D728" s="14" t="s">
        <v>104</v>
      </c>
      <c r="E728" s="8" t="s">
        <v>26</v>
      </c>
      <c r="F728" s="6" t="s">
        <v>30</v>
      </c>
      <c r="G728" s="6" t="s">
        <v>31</v>
      </c>
      <c r="H728" s="9">
        <v>65</v>
      </c>
      <c r="I728" s="10">
        <v>5</v>
      </c>
      <c r="J728" s="9">
        <f t="shared" si="111"/>
        <v>325</v>
      </c>
      <c r="K728" s="9">
        <f t="shared" si="112"/>
        <v>19.5</v>
      </c>
      <c r="L728" s="11">
        <f t="shared" si="106"/>
        <v>344.5</v>
      </c>
      <c r="M728" s="11">
        <v>226.2</v>
      </c>
      <c r="N728" s="11">
        <f t="shared" si="107"/>
        <v>98.800000000000011</v>
      </c>
      <c r="O728" s="12">
        <f t="shared" si="108"/>
        <v>0.30400000000000005</v>
      </c>
      <c r="P728" s="6" t="s">
        <v>43</v>
      </c>
      <c r="Q728" s="6" t="str">
        <f>VLOOKUP(C728,'[1]Customer List Query'!$A$2:$B$48,2,FALSE)</f>
        <v>Sabrina</v>
      </c>
      <c r="R728" s="13"/>
    </row>
    <row r="729" spans="1:18" x14ac:dyDescent="0.25">
      <c r="A729" s="6">
        <v>11129</v>
      </c>
      <c r="B729" s="7">
        <v>40420</v>
      </c>
      <c r="C729" t="s">
        <v>54</v>
      </c>
      <c r="D729" s="14" t="s">
        <v>106</v>
      </c>
      <c r="E729" s="8" t="s">
        <v>26</v>
      </c>
      <c r="F729" s="6" t="s">
        <v>58</v>
      </c>
      <c r="G729" s="8" t="s">
        <v>42</v>
      </c>
      <c r="H729" s="9">
        <v>62.59</v>
      </c>
      <c r="I729" s="10">
        <v>9</v>
      </c>
      <c r="J729" s="9">
        <f t="shared" si="111"/>
        <v>563.30999999999995</v>
      </c>
      <c r="K729" s="9">
        <f t="shared" si="112"/>
        <v>33.798599999999993</v>
      </c>
      <c r="L729" s="11">
        <f t="shared" si="106"/>
        <v>597.11</v>
      </c>
      <c r="M729" s="11">
        <v>276.02</v>
      </c>
      <c r="N729" s="11">
        <f t="shared" si="107"/>
        <v>287.28999999999996</v>
      </c>
      <c r="O729" s="12">
        <f t="shared" si="108"/>
        <v>0.5100033729207718</v>
      </c>
      <c r="P729" s="6" t="s">
        <v>43</v>
      </c>
      <c r="Q729" s="6" t="str">
        <f>VLOOKUP(C729,'[1]Customer List Query'!$A$2:$B$48,2,FALSE)</f>
        <v>Molly</v>
      </c>
      <c r="R729" s="13"/>
    </row>
    <row r="730" spans="1:18" x14ac:dyDescent="0.25">
      <c r="A730" s="6">
        <v>11130</v>
      </c>
      <c r="B730" s="7">
        <v>40420</v>
      </c>
      <c r="C730" s="14" t="s">
        <v>63</v>
      </c>
      <c r="D730" s="14" t="s">
        <v>104</v>
      </c>
      <c r="E730" s="6" t="s">
        <v>18</v>
      </c>
      <c r="F730" s="6" t="s">
        <v>81</v>
      </c>
      <c r="G730" s="6" t="s">
        <v>20</v>
      </c>
      <c r="H730" s="9">
        <v>188</v>
      </c>
      <c r="I730" s="10">
        <v>1</v>
      </c>
      <c r="J730" s="9">
        <f t="shared" si="111"/>
        <v>188</v>
      </c>
      <c r="K730" s="9">
        <f t="shared" si="112"/>
        <v>11.28</v>
      </c>
      <c r="L730" s="11">
        <f t="shared" si="106"/>
        <v>199.28</v>
      </c>
      <c r="M730" s="11">
        <v>490.68</v>
      </c>
      <c r="N730" s="11">
        <f t="shared" si="107"/>
        <v>-302.68</v>
      </c>
      <c r="O730" s="12">
        <f t="shared" si="108"/>
        <v>-1.61</v>
      </c>
      <c r="P730" s="6" t="s">
        <v>21</v>
      </c>
      <c r="Q730" s="6" t="str">
        <f>VLOOKUP(C730,'[1]Customer List Query'!$A$2:$B$48,2,FALSE)</f>
        <v>Doug</v>
      </c>
      <c r="R730" s="13"/>
    </row>
    <row r="731" spans="1:18" x14ac:dyDescent="0.25">
      <c r="A731" s="6">
        <v>11131</v>
      </c>
      <c r="B731" s="7">
        <v>40420</v>
      </c>
      <c r="C731" t="s">
        <v>22</v>
      </c>
      <c r="D731" s="14" t="s">
        <v>105</v>
      </c>
      <c r="E731" s="6" t="s">
        <v>18</v>
      </c>
      <c r="F731" s="6" t="s">
        <v>98</v>
      </c>
      <c r="G731" s="6" t="s">
        <v>20</v>
      </c>
      <c r="H731" s="9">
        <v>8.23</v>
      </c>
      <c r="I731" s="10">
        <v>9</v>
      </c>
      <c r="J731" s="9">
        <f t="shared" si="111"/>
        <v>74.069999999999993</v>
      </c>
      <c r="K731" s="9">
        <f t="shared" si="112"/>
        <v>4.4441999999999995</v>
      </c>
      <c r="L731" s="11">
        <f t="shared" si="106"/>
        <v>78.510000000000005</v>
      </c>
      <c r="M731" s="11">
        <v>19.59</v>
      </c>
      <c r="N731" s="11">
        <f t="shared" si="107"/>
        <v>54.47999999999999</v>
      </c>
      <c r="O731" s="12">
        <f t="shared" si="108"/>
        <v>0.73552045362494933</v>
      </c>
      <c r="P731" s="6" t="s">
        <v>21</v>
      </c>
      <c r="Q731" s="6" t="str">
        <f>VLOOKUP(C731,'[1]Customer List Query'!$A$2:$B$48,2,FALSE)</f>
        <v>Chris</v>
      </c>
      <c r="R731" s="13"/>
    </row>
    <row r="732" spans="1:18" x14ac:dyDescent="0.25">
      <c r="A732" s="6">
        <v>11132</v>
      </c>
      <c r="B732" s="7">
        <v>40420</v>
      </c>
      <c r="C732" t="s">
        <v>54</v>
      </c>
      <c r="D732" s="14" t="s">
        <v>106</v>
      </c>
      <c r="E732" s="8" t="s">
        <v>26</v>
      </c>
      <c r="F732" s="6" t="s">
        <v>92</v>
      </c>
      <c r="G732" s="6" t="s">
        <v>49</v>
      </c>
      <c r="H732" s="9">
        <v>75</v>
      </c>
      <c r="I732" s="10"/>
      <c r="J732" s="9">
        <f>H732</f>
        <v>75</v>
      </c>
      <c r="K732" s="9">
        <v>0</v>
      </c>
      <c r="L732" s="11">
        <f t="shared" si="106"/>
        <v>75</v>
      </c>
      <c r="M732" s="11">
        <v>303.75</v>
      </c>
      <c r="N732" s="11">
        <f t="shared" si="107"/>
        <v>-228.75</v>
      </c>
      <c r="O732" s="12">
        <f t="shared" si="108"/>
        <v>-3.05</v>
      </c>
      <c r="P732" s="6" t="s">
        <v>21</v>
      </c>
      <c r="Q732" s="6" t="str">
        <f>VLOOKUP(C732,'[1]Customer List Query'!$A$2:$B$48,2,FALSE)</f>
        <v>Molly</v>
      </c>
      <c r="R732" s="13"/>
    </row>
    <row r="733" spans="1:18" x14ac:dyDescent="0.25">
      <c r="A733" s="6">
        <v>11133</v>
      </c>
      <c r="B733" s="7">
        <v>40421</v>
      </c>
      <c r="C733" t="s">
        <v>50</v>
      </c>
      <c r="D733" s="14" t="s">
        <v>106</v>
      </c>
      <c r="E733" s="6" t="s">
        <v>18</v>
      </c>
      <c r="F733" s="6" t="s">
        <v>41</v>
      </c>
      <c r="G733" s="8" t="s">
        <v>42</v>
      </c>
      <c r="H733" s="9">
        <v>229.49</v>
      </c>
      <c r="I733" s="10">
        <v>9</v>
      </c>
      <c r="J733" s="9">
        <f>ROUND(H733*I733,2)</f>
        <v>2065.41</v>
      </c>
      <c r="K733" s="9">
        <f>J733*0.06</f>
        <v>123.92459999999998</v>
      </c>
      <c r="L733" s="11">
        <f t="shared" si="106"/>
        <v>2189.33</v>
      </c>
      <c r="M733" s="11">
        <v>626.51</v>
      </c>
      <c r="N733" s="11">
        <f t="shared" si="107"/>
        <v>1438.8999999999999</v>
      </c>
      <c r="O733" s="12">
        <f t="shared" si="108"/>
        <v>0.69666555308631217</v>
      </c>
      <c r="P733" s="6" t="s">
        <v>21</v>
      </c>
      <c r="Q733" s="6" t="str">
        <f>VLOOKUP(C733,'[1]Customer List Query'!$A$2:$B$48,2,FALSE)</f>
        <v>Scott</v>
      </c>
      <c r="R733" s="13"/>
    </row>
    <row r="734" spans="1:18" x14ac:dyDescent="0.25">
      <c r="A734" s="6">
        <v>11134</v>
      </c>
      <c r="B734" s="7">
        <v>40421</v>
      </c>
      <c r="C734" s="14" t="s">
        <v>25</v>
      </c>
      <c r="D734" s="14" t="s">
        <v>106</v>
      </c>
      <c r="E734" s="8" t="s">
        <v>26</v>
      </c>
      <c r="F734" s="6" t="s">
        <v>60</v>
      </c>
      <c r="G734" s="6" t="s">
        <v>28</v>
      </c>
      <c r="H734" s="9">
        <v>191.89</v>
      </c>
      <c r="I734" s="10">
        <v>4</v>
      </c>
      <c r="J734" s="9">
        <f>ROUND(H734*I734,2)</f>
        <v>767.56</v>
      </c>
      <c r="K734" s="9">
        <f>J734*0.06</f>
        <v>46.053599999999996</v>
      </c>
      <c r="L734" s="11">
        <f t="shared" si="106"/>
        <v>813.61</v>
      </c>
      <c r="M734" s="11">
        <v>345.4</v>
      </c>
      <c r="N734" s="11">
        <f t="shared" si="107"/>
        <v>422.15999999999997</v>
      </c>
      <c r="O734" s="12">
        <f t="shared" si="108"/>
        <v>0.55000260565949244</v>
      </c>
      <c r="P734" s="6" t="s">
        <v>21</v>
      </c>
      <c r="Q734" s="6" t="str">
        <f>VLOOKUP(C734,'[1]Customer List Query'!$A$2:$B$48,2,FALSE)</f>
        <v>Scott</v>
      </c>
      <c r="R734" s="13"/>
    </row>
    <row r="735" spans="1:18" x14ac:dyDescent="0.25">
      <c r="A735" s="6">
        <v>11135</v>
      </c>
      <c r="B735" s="7">
        <v>40421</v>
      </c>
      <c r="C735" s="14" t="s">
        <v>57</v>
      </c>
      <c r="D735" s="14" t="s">
        <v>104</v>
      </c>
      <c r="E735" s="6" t="s">
        <v>18</v>
      </c>
      <c r="F735" s="6" t="s">
        <v>76</v>
      </c>
      <c r="G735" s="6" t="s">
        <v>49</v>
      </c>
      <c r="H735" s="9">
        <v>50</v>
      </c>
      <c r="I735" s="10"/>
      <c r="J735" s="9">
        <f>H735</f>
        <v>50</v>
      </c>
      <c r="K735" s="9">
        <v>0</v>
      </c>
      <c r="L735" s="11">
        <f t="shared" si="106"/>
        <v>50</v>
      </c>
      <c r="M735" s="11">
        <v>41</v>
      </c>
      <c r="N735" s="11">
        <f t="shared" si="107"/>
        <v>9</v>
      </c>
      <c r="O735" s="12">
        <f t="shared" si="108"/>
        <v>0.18</v>
      </c>
      <c r="P735" s="6" t="s">
        <v>21</v>
      </c>
      <c r="Q735" s="6" t="str">
        <f>VLOOKUP(C735,'[1]Customer List Query'!$A$2:$B$48,2,FALSE)</f>
        <v>Kelly</v>
      </c>
      <c r="R735" s="13"/>
    </row>
    <row r="736" spans="1:18" x14ac:dyDescent="0.25">
      <c r="A736" s="6">
        <v>11136</v>
      </c>
      <c r="B736" s="7">
        <v>40421</v>
      </c>
      <c r="C736" t="s">
        <v>38</v>
      </c>
      <c r="D736" s="14" t="s">
        <v>108</v>
      </c>
      <c r="E736" s="6" t="s">
        <v>18</v>
      </c>
      <c r="F736" s="6" t="s">
        <v>51</v>
      </c>
      <c r="G736" s="6" t="s">
        <v>31</v>
      </c>
      <c r="H736" s="9">
        <v>499.5</v>
      </c>
      <c r="I736" s="10">
        <v>9</v>
      </c>
      <c r="J736" s="9">
        <f t="shared" ref="J736:J742" si="113">ROUND(H736*I736,2)</f>
        <v>4495.5</v>
      </c>
      <c r="K736" s="9">
        <f t="shared" ref="K736:K742" si="114">J736*0.06</f>
        <v>269.73</v>
      </c>
      <c r="L736" s="11">
        <f t="shared" si="106"/>
        <v>4765.2299999999996</v>
      </c>
      <c r="M736" s="11">
        <v>434.57</v>
      </c>
      <c r="N736" s="11">
        <f t="shared" si="107"/>
        <v>4060.93</v>
      </c>
      <c r="O736" s="12">
        <f t="shared" si="108"/>
        <v>0.90333222110999889</v>
      </c>
      <c r="P736" s="6" t="s">
        <v>21</v>
      </c>
      <c r="Q736" s="6" t="str">
        <f>VLOOKUP(C736,'[1]Customer List Query'!$A$2:$B$48,2,FALSE)</f>
        <v>Steve</v>
      </c>
      <c r="R736" s="13"/>
    </row>
    <row r="737" spans="1:18" x14ac:dyDescent="0.25">
      <c r="A737" s="6">
        <v>11137</v>
      </c>
      <c r="B737" s="7">
        <v>40425</v>
      </c>
      <c r="C737" s="14" t="s">
        <v>25</v>
      </c>
      <c r="D737" s="14" t="s">
        <v>106</v>
      </c>
      <c r="E737" s="8" t="s">
        <v>26</v>
      </c>
      <c r="F737" s="6" t="s">
        <v>55</v>
      </c>
      <c r="G737" s="6" t="s">
        <v>28</v>
      </c>
      <c r="H737" s="9">
        <v>399</v>
      </c>
      <c r="I737" s="10">
        <v>1</v>
      </c>
      <c r="J737" s="9">
        <f t="shared" si="113"/>
        <v>399</v>
      </c>
      <c r="K737" s="9">
        <f t="shared" si="114"/>
        <v>23.939999999999998</v>
      </c>
      <c r="L737" s="11">
        <f t="shared" si="106"/>
        <v>422.94</v>
      </c>
      <c r="M737" s="11">
        <v>969.57</v>
      </c>
      <c r="N737" s="11">
        <f t="shared" si="107"/>
        <v>-570.57000000000005</v>
      </c>
      <c r="O737" s="12">
        <f t="shared" si="108"/>
        <v>-1.4300000000000002</v>
      </c>
      <c r="P737" s="6" t="s">
        <v>21</v>
      </c>
      <c r="Q737" s="6" t="str">
        <f>VLOOKUP(C737,'[1]Customer List Query'!$A$2:$B$48,2,FALSE)</f>
        <v>Scott</v>
      </c>
      <c r="R737" s="13"/>
    </row>
    <row r="738" spans="1:18" x14ac:dyDescent="0.25">
      <c r="A738" s="6">
        <v>11138</v>
      </c>
      <c r="B738" s="7">
        <v>40425</v>
      </c>
      <c r="C738" t="s">
        <v>82</v>
      </c>
      <c r="D738" s="14" t="s">
        <v>109</v>
      </c>
      <c r="E738" s="6" t="s">
        <v>18</v>
      </c>
      <c r="F738" s="8" t="s">
        <v>35</v>
      </c>
      <c r="G738" s="6" t="s">
        <v>31</v>
      </c>
      <c r="H738" s="9">
        <v>220</v>
      </c>
      <c r="I738" s="10">
        <v>2</v>
      </c>
      <c r="J738" s="9">
        <f t="shared" si="113"/>
        <v>440</v>
      </c>
      <c r="K738" s="9">
        <f t="shared" si="114"/>
        <v>26.4</v>
      </c>
      <c r="L738" s="11">
        <f t="shared" si="106"/>
        <v>466.4</v>
      </c>
      <c r="M738" s="11">
        <v>1466.67</v>
      </c>
      <c r="N738" s="11">
        <f t="shared" si="107"/>
        <v>-1026.67</v>
      </c>
      <c r="O738" s="12">
        <f t="shared" si="108"/>
        <v>-2.3333409090909094</v>
      </c>
      <c r="P738" s="6" t="s">
        <v>24</v>
      </c>
      <c r="Q738" s="6" t="str">
        <f>VLOOKUP(C738,'[1]Customer List Query'!$A$2:$B$48,2,FALSE)</f>
        <v>Scott</v>
      </c>
      <c r="R738" s="13"/>
    </row>
    <row r="739" spans="1:18" x14ac:dyDescent="0.25">
      <c r="A739" s="6">
        <v>11139</v>
      </c>
      <c r="B739" s="7">
        <v>40425</v>
      </c>
      <c r="C739" t="s">
        <v>32</v>
      </c>
      <c r="D739" s="14" t="s">
        <v>104</v>
      </c>
      <c r="E739" s="6" t="s">
        <v>18</v>
      </c>
      <c r="F739" s="6" t="s">
        <v>23</v>
      </c>
      <c r="G739" s="6" t="s">
        <v>20</v>
      </c>
      <c r="H739" s="9">
        <v>3</v>
      </c>
      <c r="I739" s="10">
        <v>1</v>
      </c>
      <c r="J739" s="9">
        <f t="shared" si="113"/>
        <v>3</v>
      </c>
      <c r="K739" s="9">
        <f t="shared" si="114"/>
        <v>0.18</v>
      </c>
      <c r="L739" s="11">
        <f t="shared" si="106"/>
        <v>3.18</v>
      </c>
      <c r="M739" s="11">
        <v>7.5</v>
      </c>
      <c r="N739" s="11">
        <f t="shared" si="107"/>
        <v>-4.5</v>
      </c>
      <c r="O739" s="12">
        <f t="shared" si="108"/>
        <v>-1.5</v>
      </c>
      <c r="P739" s="6" t="s">
        <v>24</v>
      </c>
      <c r="Q739" s="6" t="str">
        <f>VLOOKUP(C739,'[1]Customer List Query'!$A$2:$B$48,2,FALSE)</f>
        <v>Molly</v>
      </c>
      <c r="R739" s="13"/>
    </row>
    <row r="740" spans="1:18" x14ac:dyDescent="0.25">
      <c r="A740" s="6">
        <v>11140</v>
      </c>
      <c r="B740" s="7">
        <v>40426</v>
      </c>
      <c r="C740" s="14" t="s">
        <v>73</v>
      </c>
      <c r="D740" s="14" t="s">
        <v>104</v>
      </c>
      <c r="E740" s="6" t="s">
        <v>18</v>
      </c>
      <c r="F740" s="6" t="s">
        <v>101</v>
      </c>
      <c r="G740" s="6" t="s">
        <v>28</v>
      </c>
      <c r="H740" s="9">
        <v>189.99</v>
      </c>
      <c r="I740" s="10">
        <v>4</v>
      </c>
      <c r="J740" s="9">
        <f t="shared" si="113"/>
        <v>759.96</v>
      </c>
      <c r="K740" s="9">
        <f t="shared" si="114"/>
        <v>45.5976</v>
      </c>
      <c r="L740" s="11">
        <f t="shared" si="106"/>
        <v>805.56</v>
      </c>
      <c r="M740" s="11">
        <v>425.58</v>
      </c>
      <c r="N740" s="11">
        <f t="shared" si="107"/>
        <v>334.38000000000005</v>
      </c>
      <c r="O740" s="12">
        <f t="shared" si="108"/>
        <v>0.43999684193904948</v>
      </c>
      <c r="P740" s="6" t="s">
        <v>21</v>
      </c>
      <c r="Q740" s="6" t="str">
        <f>VLOOKUP(C740,'[1]Customer List Query'!$A$2:$B$48,2,FALSE)</f>
        <v>Kelly</v>
      </c>
      <c r="R740" s="13"/>
    </row>
    <row r="741" spans="1:18" x14ac:dyDescent="0.25">
      <c r="A741" s="6">
        <v>11141</v>
      </c>
      <c r="B741" s="7">
        <v>40426</v>
      </c>
      <c r="C741" t="s">
        <v>17</v>
      </c>
      <c r="D741" s="14" t="s">
        <v>104</v>
      </c>
      <c r="E741" s="6" t="s">
        <v>18</v>
      </c>
      <c r="F741" s="6" t="s">
        <v>33</v>
      </c>
      <c r="G741" s="6" t="s">
        <v>20</v>
      </c>
      <c r="H741" s="9">
        <v>24.95</v>
      </c>
      <c r="I741" s="10">
        <v>1</v>
      </c>
      <c r="J741" s="9">
        <f t="shared" si="113"/>
        <v>24.95</v>
      </c>
      <c r="K741" s="9">
        <f t="shared" si="114"/>
        <v>1.4969999999999999</v>
      </c>
      <c r="L741" s="11">
        <f t="shared" si="106"/>
        <v>26.45</v>
      </c>
      <c r="M741" s="11">
        <v>65.12</v>
      </c>
      <c r="N741" s="11">
        <f t="shared" si="107"/>
        <v>-40.17</v>
      </c>
      <c r="O741" s="12">
        <f t="shared" si="108"/>
        <v>-1.6100200400801605</v>
      </c>
      <c r="P741" s="6" t="s">
        <v>21</v>
      </c>
      <c r="Q741" s="6" t="str">
        <f>VLOOKUP(C741,'[1]Customer List Query'!$A$2:$B$48,2,FALSE)</f>
        <v>Doug</v>
      </c>
      <c r="R741" s="13"/>
    </row>
    <row r="742" spans="1:18" x14ac:dyDescent="0.25">
      <c r="A742" s="6">
        <v>11142</v>
      </c>
      <c r="B742" s="7">
        <v>40426</v>
      </c>
      <c r="C742" s="14" t="s">
        <v>83</v>
      </c>
      <c r="D742" s="14" t="s">
        <v>109</v>
      </c>
      <c r="E742" s="6" t="s">
        <v>18</v>
      </c>
      <c r="F742" s="6" t="s">
        <v>55</v>
      </c>
      <c r="G742" s="6" t="s">
        <v>28</v>
      </c>
      <c r="H742" s="9">
        <v>299</v>
      </c>
      <c r="I742" s="10">
        <v>3</v>
      </c>
      <c r="J742" s="9">
        <f t="shared" si="113"/>
        <v>897</v>
      </c>
      <c r="K742" s="9">
        <f t="shared" si="114"/>
        <v>53.82</v>
      </c>
      <c r="L742" s="11">
        <f t="shared" si="106"/>
        <v>950.82</v>
      </c>
      <c r="M742" s="11">
        <v>1136.2</v>
      </c>
      <c r="N742" s="11">
        <f t="shared" si="107"/>
        <v>-239.20000000000005</v>
      </c>
      <c r="O742" s="12">
        <f t="shared" si="108"/>
        <v>-0.26666666666666672</v>
      </c>
      <c r="P742" s="6" t="s">
        <v>21</v>
      </c>
      <c r="Q742" s="6" t="str">
        <f>VLOOKUP(C742,'[1]Customer List Query'!$A$2:$B$48,2,FALSE)</f>
        <v>Tammy</v>
      </c>
      <c r="R742" s="13"/>
    </row>
    <row r="743" spans="1:18" x14ac:dyDescent="0.25">
      <c r="A743" s="6">
        <v>11143</v>
      </c>
      <c r="B743" s="7">
        <v>40426</v>
      </c>
      <c r="C743" t="s">
        <v>82</v>
      </c>
      <c r="D743" s="14" t="s">
        <v>109</v>
      </c>
      <c r="E743" s="6" t="s">
        <v>18</v>
      </c>
      <c r="F743" s="6" t="s">
        <v>48</v>
      </c>
      <c r="G743" s="6" t="s">
        <v>49</v>
      </c>
      <c r="H743" s="9">
        <v>100</v>
      </c>
      <c r="I743" s="10"/>
      <c r="J743" s="9">
        <f>H743</f>
        <v>100</v>
      </c>
      <c r="K743" s="9">
        <v>0</v>
      </c>
      <c r="L743" s="11">
        <f t="shared" si="106"/>
        <v>100</v>
      </c>
      <c r="M743" s="11">
        <v>225</v>
      </c>
      <c r="N743" s="11">
        <f t="shared" si="107"/>
        <v>-125</v>
      </c>
      <c r="O743" s="12">
        <f t="shared" si="108"/>
        <v>-1.25</v>
      </c>
      <c r="P743" s="6" t="s">
        <v>21</v>
      </c>
      <c r="Q743" s="6" t="str">
        <f>VLOOKUP(C743,'[1]Customer List Query'!$A$2:$B$48,2,FALSE)</f>
        <v>Scott</v>
      </c>
      <c r="R743" s="13"/>
    </row>
    <row r="744" spans="1:18" x14ac:dyDescent="0.25">
      <c r="A744" s="6">
        <v>11144</v>
      </c>
      <c r="B744" s="7">
        <v>40426</v>
      </c>
      <c r="C744" t="s">
        <v>79</v>
      </c>
      <c r="D744" s="14" t="s">
        <v>106</v>
      </c>
      <c r="E744" s="6" t="s">
        <v>18</v>
      </c>
      <c r="F744" s="6" t="s">
        <v>81</v>
      </c>
      <c r="G744" s="6" t="s">
        <v>20</v>
      </c>
      <c r="H744" s="9">
        <v>44</v>
      </c>
      <c r="I744" s="10">
        <v>1</v>
      </c>
      <c r="J744" s="9">
        <f>ROUND(H744*I744,2)</f>
        <v>44</v>
      </c>
      <c r="K744" s="9">
        <f>J744*0.06</f>
        <v>2.6399999999999997</v>
      </c>
      <c r="L744" s="11">
        <f t="shared" si="106"/>
        <v>46.64</v>
      </c>
      <c r="M744" s="11">
        <v>132.44</v>
      </c>
      <c r="N744" s="11">
        <f t="shared" si="107"/>
        <v>-88.44</v>
      </c>
      <c r="O744" s="12">
        <f t="shared" si="108"/>
        <v>-2.0099999999999998</v>
      </c>
      <c r="P744" s="6" t="s">
        <v>21</v>
      </c>
      <c r="Q744" s="6" t="str">
        <f>VLOOKUP(C744,'[1]Customer List Query'!$A$2:$B$48,2,FALSE)</f>
        <v>Doug</v>
      </c>
      <c r="R744" s="13"/>
    </row>
    <row r="745" spans="1:18" x14ac:dyDescent="0.25">
      <c r="A745" s="6">
        <v>11145</v>
      </c>
      <c r="B745" s="7">
        <v>40426</v>
      </c>
      <c r="C745" s="14" t="s">
        <v>25</v>
      </c>
      <c r="D745" s="14" t="s">
        <v>106</v>
      </c>
      <c r="E745" s="8" t="s">
        <v>26</v>
      </c>
      <c r="F745" s="6" t="s">
        <v>51</v>
      </c>
      <c r="G745" s="6" t="s">
        <v>31</v>
      </c>
      <c r="H745" s="9">
        <v>499.5</v>
      </c>
      <c r="I745" s="10">
        <v>7</v>
      </c>
      <c r="J745" s="9">
        <f>ROUND(H745*I745,2)</f>
        <v>3496.5</v>
      </c>
      <c r="K745" s="9">
        <f>J745*0.06</f>
        <v>209.79</v>
      </c>
      <c r="L745" s="11">
        <f t="shared" si="106"/>
        <v>3706.29</v>
      </c>
      <c r="M745" s="11">
        <v>1363.64</v>
      </c>
      <c r="N745" s="11">
        <f t="shared" si="107"/>
        <v>2132.8599999999997</v>
      </c>
      <c r="O745" s="12">
        <f t="shared" si="108"/>
        <v>0.60999856999856994</v>
      </c>
      <c r="P745" s="6" t="s">
        <v>21</v>
      </c>
      <c r="Q745" s="6" t="str">
        <f>VLOOKUP(C745,'[1]Customer List Query'!$A$2:$B$48,2,FALSE)</f>
        <v>Scott</v>
      </c>
      <c r="R745" s="13"/>
    </row>
    <row r="746" spans="1:18" x14ac:dyDescent="0.25">
      <c r="A746" s="6">
        <v>11146</v>
      </c>
      <c r="B746" s="7">
        <v>40427</v>
      </c>
      <c r="C746" s="14" t="s">
        <v>84</v>
      </c>
      <c r="D746" s="14" t="s">
        <v>104</v>
      </c>
      <c r="E746" s="8" t="s">
        <v>65</v>
      </c>
      <c r="F746" s="6" t="s">
        <v>58</v>
      </c>
      <c r="G746" s="8" t="s">
        <v>42</v>
      </c>
      <c r="H746" s="9">
        <v>62.59</v>
      </c>
      <c r="I746" s="10">
        <v>8</v>
      </c>
      <c r="J746" s="9">
        <f>ROUND(H746*I746,2)</f>
        <v>500.72</v>
      </c>
      <c r="K746" s="9">
        <f>J746*0.06</f>
        <v>30.043199999999999</v>
      </c>
      <c r="L746" s="11">
        <f t="shared" si="106"/>
        <v>530.76</v>
      </c>
      <c r="M746" s="11">
        <v>262.88</v>
      </c>
      <c r="N746" s="11">
        <f t="shared" si="107"/>
        <v>237.84000000000003</v>
      </c>
      <c r="O746" s="12">
        <f t="shared" si="108"/>
        <v>0.47499600575171758</v>
      </c>
      <c r="P746" s="6" t="s">
        <v>43</v>
      </c>
      <c r="Q746" s="6" t="str">
        <f>VLOOKUP(C746,'[1]Customer List Query'!$A$2:$B$48,2,FALSE)</f>
        <v>Molly</v>
      </c>
      <c r="R746" s="13"/>
    </row>
    <row r="747" spans="1:18" x14ac:dyDescent="0.25">
      <c r="A747" s="6">
        <v>11147</v>
      </c>
      <c r="B747" s="7">
        <v>40427</v>
      </c>
      <c r="C747" t="s">
        <v>54</v>
      </c>
      <c r="D747" s="14" t="s">
        <v>106</v>
      </c>
      <c r="E747" s="8" t="s">
        <v>26</v>
      </c>
      <c r="F747" s="8" t="s">
        <v>39</v>
      </c>
      <c r="G747" s="6" t="s">
        <v>31</v>
      </c>
      <c r="H747" s="9">
        <v>176.6</v>
      </c>
      <c r="I747" s="10">
        <v>3</v>
      </c>
      <c r="J747" s="9">
        <f>ROUND(H747*I747,2)</f>
        <v>529.79999999999995</v>
      </c>
      <c r="K747" s="9">
        <f>J747*0.06</f>
        <v>31.787999999999997</v>
      </c>
      <c r="L747" s="11">
        <f t="shared" si="106"/>
        <v>561.59</v>
      </c>
      <c r="M747" s="11">
        <v>333.77</v>
      </c>
      <c r="N747" s="11">
        <f t="shared" si="107"/>
        <v>196.02999999999997</v>
      </c>
      <c r="O747" s="12">
        <f t="shared" si="108"/>
        <v>0.37000755001887503</v>
      </c>
      <c r="P747" s="6" t="s">
        <v>21</v>
      </c>
      <c r="Q747" s="6" t="str">
        <f>VLOOKUP(C747,'[1]Customer List Query'!$A$2:$B$48,2,FALSE)</f>
        <v>Molly</v>
      </c>
      <c r="R747" s="13"/>
    </row>
    <row r="748" spans="1:18" x14ac:dyDescent="0.25">
      <c r="A748" s="6">
        <v>11148</v>
      </c>
      <c r="B748" s="7">
        <v>40427</v>
      </c>
      <c r="C748" s="14" t="s">
        <v>84</v>
      </c>
      <c r="D748" s="14" t="s">
        <v>104</v>
      </c>
      <c r="E748" s="8" t="s">
        <v>65</v>
      </c>
      <c r="F748" s="6" t="s">
        <v>98</v>
      </c>
      <c r="G748" s="6" t="s">
        <v>20</v>
      </c>
      <c r="H748" s="9">
        <v>12.95</v>
      </c>
      <c r="I748" s="10">
        <v>4</v>
      </c>
      <c r="J748" s="9">
        <f>ROUND(H748*I748,2)</f>
        <v>51.8</v>
      </c>
      <c r="K748" s="9">
        <f>J748*0.06</f>
        <v>3.1079999999999997</v>
      </c>
      <c r="L748" s="11">
        <f t="shared" si="106"/>
        <v>54.91</v>
      </c>
      <c r="M748" s="11">
        <v>29.91</v>
      </c>
      <c r="N748" s="11">
        <f t="shared" si="107"/>
        <v>21.889999999999997</v>
      </c>
      <c r="O748" s="12">
        <f t="shared" si="108"/>
        <v>0.42258687258687255</v>
      </c>
      <c r="P748" s="6" t="s">
        <v>21</v>
      </c>
      <c r="Q748" s="6" t="str">
        <f>VLOOKUP(C748,'[1]Customer List Query'!$A$2:$B$48,2,FALSE)</f>
        <v>Molly</v>
      </c>
      <c r="R748" s="13"/>
    </row>
    <row r="749" spans="1:18" x14ac:dyDescent="0.25">
      <c r="A749" s="6">
        <v>11149</v>
      </c>
      <c r="B749" s="7">
        <v>40427</v>
      </c>
      <c r="C749" t="s">
        <v>32</v>
      </c>
      <c r="D749" s="14" t="s">
        <v>104</v>
      </c>
      <c r="E749" s="6" t="s">
        <v>18</v>
      </c>
      <c r="F749" s="6" t="s">
        <v>76</v>
      </c>
      <c r="G749" s="6" t="s">
        <v>49</v>
      </c>
      <c r="H749" s="9">
        <v>40</v>
      </c>
      <c r="I749" s="10"/>
      <c r="J749" s="9">
        <f>H749</f>
        <v>40</v>
      </c>
      <c r="K749" s="9">
        <v>0</v>
      </c>
      <c r="L749" s="11">
        <f t="shared" si="106"/>
        <v>40</v>
      </c>
      <c r="M749" s="11">
        <v>24</v>
      </c>
      <c r="N749" s="11">
        <f t="shared" si="107"/>
        <v>16</v>
      </c>
      <c r="O749" s="12">
        <f t="shared" si="108"/>
        <v>0.4</v>
      </c>
      <c r="P749" s="6" t="s">
        <v>21</v>
      </c>
      <c r="Q749" s="6" t="str">
        <f>VLOOKUP(C749,'[1]Customer List Query'!$A$2:$B$48,2,FALSE)</f>
        <v>Molly</v>
      </c>
      <c r="R749" s="13"/>
    </row>
    <row r="750" spans="1:18" x14ac:dyDescent="0.25">
      <c r="A750" s="6">
        <v>11150</v>
      </c>
      <c r="B750" s="7">
        <v>40427</v>
      </c>
      <c r="C750" t="s">
        <v>87</v>
      </c>
      <c r="D750" s="14" t="s">
        <v>104</v>
      </c>
      <c r="E750" s="6" t="s">
        <v>18</v>
      </c>
      <c r="F750" s="6" t="s">
        <v>27</v>
      </c>
      <c r="G750" s="6" t="s">
        <v>28</v>
      </c>
      <c r="H750" s="9">
        <v>47.95</v>
      </c>
      <c r="I750" s="10">
        <v>7</v>
      </c>
      <c r="J750" s="9">
        <f t="shared" ref="J750:J768" si="115">ROUND(H750*I750,2)</f>
        <v>335.65</v>
      </c>
      <c r="K750" s="9">
        <f t="shared" ref="K750:K791" si="116">J750*0.06</f>
        <v>20.138999999999999</v>
      </c>
      <c r="L750" s="11">
        <f t="shared" si="106"/>
        <v>355.79</v>
      </c>
      <c r="M750" s="11">
        <v>111.24</v>
      </c>
      <c r="N750" s="11">
        <f t="shared" si="107"/>
        <v>224.40999999999997</v>
      </c>
      <c r="O750" s="12">
        <f t="shared" si="108"/>
        <v>0.66858334574705791</v>
      </c>
      <c r="P750" s="6" t="s">
        <v>21</v>
      </c>
      <c r="Q750" s="6" t="str">
        <f>VLOOKUP(C750,'[1]Customer List Query'!$A$2:$B$48,2,FALSE)</f>
        <v>Steve</v>
      </c>
      <c r="R750" s="13"/>
    </row>
    <row r="751" spans="1:18" x14ac:dyDescent="0.25">
      <c r="A751" s="6">
        <v>11151</v>
      </c>
      <c r="B751" s="7">
        <v>40427</v>
      </c>
      <c r="C751" t="s">
        <v>32</v>
      </c>
      <c r="D751" s="14" t="s">
        <v>104</v>
      </c>
      <c r="E751" s="6" t="s">
        <v>18</v>
      </c>
      <c r="F751" s="6" t="s">
        <v>53</v>
      </c>
      <c r="G751" s="8" t="s">
        <v>42</v>
      </c>
      <c r="H751" s="9">
        <v>32.950000000000003</v>
      </c>
      <c r="I751" s="10">
        <v>5</v>
      </c>
      <c r="J751" s="9">
        <f t="shared" si="115"/>
        <v>164.75</v>
      </c>
      <c r="K751" s="9">
        <f t="shared" si="116"/>
        <v>9.8849999999999998</v>
      </c>
      <c r="L751" s="11">
        <f t="shared" si="106"/>
        <v>174.64</v>
      </c>
      <c r="M751" s="11">
        <v>88.97</v>
      </c>
      <c r="N751" s="11">
        <f t="shared" si="107"/>
        <v>75.78</v>
      </c>
      <c r="O751" s="12">
        <f t="shared" si="108"/>
        <v>0.45996965098634296</v>
      </c>
      <c r="P751" s="6" t="s">
        <v>21</v>
      </c>
      <c r="Q751" s="6" t="str">
        <f>VLOOKUP(C751,'[1]Customer List Query'!$A$2:$B$48,2,FALSE)</f>
        <v>Molly</v>
      </c>
      <c r="R751" s="13"/>
    </row>
    <row r="752" spans="1:18" x14ac:dyDescent="0.25">
      <c r="A752" s="6">
        <v>11152</v>
      </c>
      <c r="B752" s="7">
        <v>40427</v>
      </c>
      <c r="C752" t="s">
        <v>72</v>
      </c>
      <c r="D752" s="14" t="s">
        <v>107</v>
      </c>
      <c r="E752" s="6" t="s">
        <v>18</v>
      </c>
      <c r="F752" s="6" t="s">
        <v>30</v>
      </c>
      <c r="G752" s="6" t="s">
        <v>31</v>
      </c>
      <c r="H752" s="9">
        <v>69.95</v>
      </c>
      <c r="I752" s="10">
        <v>2</v>
      </c>
      <c r="J752" s="9">
        <f t="shared" si="115"/>
        <v>139.9</v>
      </c>
      <c r="K752" s="9">
        <f t="shared" si="116"/>
        <v>8.3940000000000001</v>
      </c>
      <c r="L752" s="11">
        <f t="shared" si="106"/>
        <v>148.29</v>
      </c>
      <c r="M752" s="11">
        <v>127.31</v>
      </c>
      <c r="N752" s="11">
        <f t="shared" si="107"/>
        <v>12.590000000000003</v>
      </c>
      <c r="O752" s="12">
        <f t="shared" si="108"/>
        <v>8.9992852037169432E-2</v>
      </c>
      <c r="P752" s="6" t="s">
        <v>21</v>
      </c>
      <c r="Q752" s="6" t="str">
        <f>VLOOKUP(C752,'[1]Customer List Query'!$A$2:$B$48,2,FALSE)</f>
        <v>Sabrina</v>
      </c>
      <c r="R752" s="13"/>
    </row>
    <row r="753" spans="1:18" x14ac:dyDescent="0.25">
      <c r="A753" s="6">
        <v>11153</v>
      </c>
      <c r="B753" s="7">
        <v>40427</v>
      </c>
      <c r="C753" t="s">
        <v>52</v>
      </c>
      <c r="D753" s="14" t="s">
        <v>107</v>
      </c>
      <c r="E753" s="8" t="s">
        <v>26</v>
      </c>
      <c r="F753" s="8" t="s">
        <v>39</v>
      </c>
      <c r="G753" s="6" t="s">
        <v>31</v>
      </c>
      <c r="H753" s="9">
        <v>232.4</v>
      </c>
      <c r="I753" s="10">
        <v>7</v>
      </c>
      <c r="J753" s="9">
        <f t="shared" si="115"/>
        <v>1626.8</v>
      </c>
      <c r="K753" s="9">
        <f t="shared" si="116"/>
        <v>97.60799999999999</v>
      </c>
      <c r="L753" s="11">
        <f t="shared" si="106"/>
        <v>1724.41</v>
      </c>
      <c r="M753" s="11">
        <v>483.39</v>
      </c>
      <c r="N753" s="11">
        <f t="shared" si="107"/>
        <v>1143.4099999999999</v>
      </c>
      <c r="O753" s="12">
        <f t="shared" si="108"/>
        <v>0.70285837226456838</v>
      </c>
      <c r="P753" s="6" t="s">
        <v>21</v>
      </c>
      <c r="Q753" s="6" t="str">
        <f>VLOOKUP(C753,'[1]Customer List Query'!$A$2:$B$48,2,FALSE)</f>
        <v>Tammy</v>
      </c>
      <c r="R753" s="13"/>
    </row>
    <row r="754" spans="1:18" x14ac:dyDescent="0.25">
      <c r="A754" s="6">
        <v>11154</v>
      </c>
      <c r="B754" s="7">
        <v>40428</v>
      </c>
      <c r="C754" s="14" t="s">
        <v>57</v>
      </c>
      <c r="D754" s="14" t="s">
        <v>104</v>
      </c>
      <c r="E754" s="6" t="s">
        <v>18</v>
      </c>
      <c r="F754" s="6" t="s">
        <v>81</v>
      </c>
      <c r="G754" s="6" t="s">
        <v>20</v>
      </c>
      <c r="H754" s="9">
        <v>102</v>
      </c>
      <c r="I754" s="10">
        <v>2</v>
      </c>
      <c r="J754" s="9">
        <f t="shared" si="115"/>
        <v>204</v>
      </c>
      <c r="K754" s="9">
        <f t="shared" si="116"/>
        <v>12.24</v>
      </c>
      <c r="L754" s="11">
        <f t="shared" si="106"/>
        <v>216.24</v>
      </c>
      <c r="M754" s="11">
        <v>43.86</v>
      </c>
      <c r="N754" s="11">
        <f t="shared" si="107"/>
        <v>160.13999999999999</v>
      </c>
      <c r="O754" s="12">
        <f t="shared" si="108"/>
        <v>0.78499999999999992</v>
      </c>
      <c r="P754" s="6" t="s">
        <v>21</v>
      </c>
      <c r="Q754" s="6" t="str">
        <f>VLOOKUP(C754,'[1]Customer List Query'!$A$2:$B$48,2,FALSE)</f>
        <v>Kelly</v>
      </c>
      <c r="R754" s="13"/>
    </row>
    <row r="755" spans="1:18" x14ac:dyDescent="0.25">
      <c r="A755" s="6">
        <v>11155</v>
      </c>
      <c r="B755" s="7">
        <v>40428</v>
      </c>
      <c r="C755" t="s">
        <v>67</v>
      </c>
      <c r="D755" s="14" t="s">
        <v>104</v>
      </c>
      <c r="E755" s="6" t="s">
        <v>18</v>
      </c>
      <c r="F755" s="6" t="s">
        <v>37</v>
      </c>
      <c r="G755" s="6" t="s">
        <v>31</v>
      </c>
      <c r="H755" s="9">
        <v>8.99</v>
      </c>
      <c r="I755" s="10">
        <v>4</v>
      </c>
      <c r="J755" s="9">
        <f t="shared" si="115"/>
        <v>35.96</v>
      </c>
      <c r="K755" s="9">
        <f t="shared" si="116"/>
        <v>2.1576</v>
      </c>
      <c r="L755" s="11">
        <f t="shared" si="106"/>
        <v>38.119999999999997</v>
      </c>
      <c r="M755" s="11">
        <v>37.76</v>
      </c>
      <c r="N755" s="11">
        <f t="shared" si="107"/>
        <v>-1.7999999999999972</v>
      </c>
      <c r="O755" s="12">
        <f t="shared" si="108"/>
        <v>-5.0055617352613935E-2</v>
      </c>
      <c r="P755" s="6" t="s">
        <v>21</v>
      </c>
      <c r="Q755" s="6" t="str">
        <f>VLOOKUP(C755,'[1]Customer List Query'!$A$2:$B$48,2,FALSE)</f>
        <v>Scott</v>
      </c>
      <c r="R755" s="13"/>
    </row>
    <row r="756" spans="1:18" x14ac:dyDescent="0.25">
      <c r="A756" s="6">
        <v>11156</v>
      </c>
      <c r="B756" s="7">
        <v>40428</v>
      </c>
      <c r="C756" t="s">
        <v>36</v>
      </c>
      <c r="D756" s="14" t="s">
        <v>107</v>
      </c>
      <c r="E756" s="6" t="s">
        <v>18</v>
      </c>
      <c r="F756" s="8" t="s">
        <v>46</v>
      </c>
      <c r="G756" s="6" t="s">
        <v>31</v>
      </c>
      <c r="H756" s="9">
        <v>19.95</v>
      </c>
      <c r="I756" s="10">
        <v>8</v>
      </c>
      <c r="J756" s="9">
        <f t="shared" si="115"/>
        <v>159.6</v>
      </c>
      <c r="K756" s="9">
        <f t="shared" si="116"/>
        <v>9.5759999999999987</v>
      </c>
      <c r="L756" s="11">
        <f t="shared" si="106"/>
        <v>169.18</v>
      </c>
      <c r="M756" s="11">
        <v>15.16</v>
      </c>
      <c r="N756" s="11">
        <f t="shared" si="107"/>
        <v>144.44</v>
      </c>
      <c r="O756" s="12">
        <f t="shared" si="108"/>
        <v>0.90501253132832082</v>
      </c>
      <c r="P756" s="6" t="s">
        <v>21</v>
      </c>
      <c r="Q756" s="6" t="str">
        <f>VLOOKUP(C756,'[1]Customer List Query'!$A$2:$B$48,2,FALSE)</f>
        <v>Kelly</v>
      </c>
      <c r="R756" s="13"/>
    </row>
    <row r="757" spans="1:18" x14ac:dyDescent="0.25">
      <c r="A757" s="6">
        <v>11157</v>
      </c>
      <c r="B757" s="7">
        <v>40428</v>
      </c>
      <c r="C757" s="14" t="s">
        <v>25</v>
      </c>
      <c r="D757" s="14" t="s">
        <v>106</v>
      </c>
      <c r="E757" s="8" t="s">
        <v>26</v>
      </c>
      <c r="F757" s="6" t="s">
        <v>101</v>
      </c>
      <c r="G757" s="6" t="s">
        <v>28</v>
      </c>
      <c r="H757" s="9">
        <v>329.45</v>
      </c>
      <c r="I757" s="10">
        <v>4</v>
      </c>
      <c r="J757" s="9">
        <f t="shared" si="115"/>
        <v>1317.8</v>
      </c>
      <c r="K757" s="9">
        <f t="shared" si="116"/>
        <v>79.067999999999998</v>
      </c>
      <c r="L757" s="11">
        <f t="shared" si="106"/>
        <v>1396.87</v>
      </c>
      <c r="M757" s="11">
        <v>576.54</v>
      </c>
      <c r="N757" s="11">
        <f t="shared" si="107"/>
        <v>741.26</v>
      </c>
      <c r="O757" s="12">
        <f t="shared" si="108"/>
        <v>0.56249810289877067</v>
      </c>
      <c r="P757" s="6" t="s">
        <v>21</v>
      </c>
      <c r="Q757" s="6" t="str">
        <f>VLOOKUP(C757,'[1]Customer List Query'!$A$2:$B$48,2,FALSE)</f>
        <v>Scott</v>
      </c>
      <c r="R757" s="13"/>
    </row>
    <row r="758" spans="1:18" x14ac:dyDescent="0.25">
      <c r="A758" s="6">
        <v>11158</v>
      </c>
      <c r="B758" s="7">
        <v>40432</v>
      </c>
      <c r="C758" t="s">
        <v>71</v>
      </c>
      <c r="D758" s="14" t="s">
        <v>104</v>
      </c>
      <c r="E758" s="6" t="s">
        <v>18</v>
      </c>
      <c r="F758" s="6" t="s">
        <v>23</v>
      </c>
      <c r="G758" s="6" t="s">
        <v>20</v>
      </c>
      <c r="H758" s="9">
        <v>9.9499999999999993</v>
      </c>
      <c r="I758" s="10">
        <v>3</v>
      </c>
      <c r="J758" s="9">
        <f t="shared" si="115"/>
        <v>29.85</v>
      </c>
      <c r="K758" s="9">
        <f t="shared" si="116"/>
        <v>1.7909999999999999</v>
      </c>
      <c r="L758" s="11">
        <f t="shared" si="106"/>
        <v>31.64</v>
      </c>
      <c r="M758" s="11">
        <v>17.11</v>
      </c>
      <c r="N758" s="11">
        <f t="shared" si="107"/>
        <v>12.740000000000002</v>
      </c>
      <c r="O758" s="12">
        <f t="shared" si="108"/>
        <v>0.42680067001675048</v>
      </c>
      <c r="P758" s="6" t="s">
        <v>21</v>
      </c>
      <c r="Q758" s="6" t="str">
        <f>VLOOKUP(C758,'[1]Customer List Query'!$A$2:$B$48,2,FALSE)</f>
        <v>Molly</v>
      </c>
      <c r="R758" s="13"/>
    </row>
    <row r="759" spans="1:18" x14ac:dyDescent="0.25">
      <c r="A759" s="6">
        <v>11159</v>
      </c>
      <c r="B759" s="7">
        <v>40432</v>
      </c>
      <c r="C759" t="s">
        <v>32</v>
      </c>
      <c r="D759" s="14" t="s">
        <v>104</v>
      </c>
      <c r="E759" s="6" t="s">
        <v>18</v>
      </c>
      <c r="F759" s="6" t="s">
        <v>70</v>
      </c>
      <c r="G759" s="6" t="s">
        <v>31</v>
      </c>
      <c r="H759" s="9">
        <v>10</v>
      </c>
      <c r="I759" s="10">
        <v>7</v>
      </c>
      <c r="J759" s="9">
        <f t="shared" si="115"/>
        <v>70</v>
      </c>
      <c r="K759" s="9">
        <f t="shared" si="116"/>
        <v>4.2</v>
      </c>
      <c r="L759" s="11">
        <f t="shared" si="106"/>
        <v>74.2</v>
      </c>
      <c r="M759" s="11">
        <v>38.700000000000003</v>
      </c>
      <c r="N759" s="11">
        <f t="shared" si="107"/>
        <v>31.299999999999997</v>
      </c>
      <c r="O759" s="12">
        <f t="shared" si="108"/>
        <v>0.44714285714285712</v>
      </c>
      <c r="P759" s="6" t="s">
        <v>21</v>
      </c>
      <c r="Q759" s="6" t="str">
        <f>VLOOKUP(C759,'[1]Customer List Query'!$A$2:$B$48,2,FALSE)</f>
        <v>Molly</v>
      </c>
      <c r="R759" s="13"/>
    </row>
    <row r="760" spans="1:18" x14ac:dyDescent="0.25">
      <c r="A760" s="6">
        <v>11160</v>
      </c>
      <c r="B760" s="7">
        <v>40432</v>
      </c>
      <c r="C760" t="s">
        <v>71</v>
      </c>
      <c r="D760" s="14" t="s">
        <v>104</v>
      </c>
      <c r="E760" s="6" t="s">
        <v>18</v>
      </c>
      <c r="F760" s="8" t="s">
        <v>35</v>
      </c>
      <c r="G760" s="6" t="s">
        <v>31</v>
      </c>
      <c r="H760" s="9">
        <v>349.34</v>
      </c>
      <c r="I760" s="10">
        <v>4</v>
      </c>
      <c r="J760" s="9">
        <f t="shared" si="115"/>
        <v>1397.36</v>
      </c>
      <c r="K760" s="9">
        <f t="shared" si="116"/>
        <v>83.841599999999985</v>
      </c>
      <c r="L760" s="11">
        <f t="shared" si="106"/>
        <v>1481.2</v>
      </c>
      <c r="M760" s="11">
        <v>87.34</v>
      </c>
      <c r="N760" s="11">
        <f t="shared" si="107"/>
        <v>1310.02</v>
      </c>
      <c r="O760" s="12">
        <f t="shared" si="108"/>
        <v>0.93749642182401105</v>
      </c>
      <c r="P760" s="6" t="s">
        <v>21</v>
      </c>
      <c r="Q760" s="6" t="str">
        <f>VLOOKUP(C760,'[1]Customer List Query'!$A$2:$B$48,2,FALSE)</f>
        <v>Molly</v>
      </c>
      <c r="R760" s="13"/>
    </row>
    <row r="761" spans="1:18" x14ac:dyDescent="0.25">
      <c r="A761" s="6">
        <v>11161</v>
      </c>
      <c r="B761" s="7">
        <v>40433</v>
      </c>
      <c r="C761" s="14" t="s">
        <v>25</v>
      </c>
      <c r="D761" s="14" t="s">
        <v>106</v>
      </c>
      <c r="E761" s="8" t="s">
        <v>26</v>
      </c>
      <c r="F761" s="6" t="s">
        <v>23</v>
      </c>
      <c r="G761" s="6" t="s">
        <v>20</v>
      </c>
      <c r="H761" s="9">
        <v>9.9499999999999993</v>
      </c>
      <c r="I761" s="10">
        <v>7</v>
      </c>
      <c r="J761" s="9">
        <f t="shared" si="115"/>
        <v>69.650000000000006</v>
      </c>
      <c r="K761" s="9">
        <f t="shared" si="116"/>
        <v>4.1790000000000003</v>
      </c>
      <c r="L761" s="11">
        <f t="shared" si="106"/>
        <v>73.83</v>
      </c>
      <c r="M761" s="11">
        <v>32.64</v>
      </c>
      <c r="N761" s="11">
        <f t="shared" si="107"/>
        <v>37.010000000000005</v>
      </c>
      <c r="O761" s="12">
        <f t="shared" si="108"/>
        <v>0.53137114142139275</v>
      </c>
      <c r="P761" s="6" t="s">
        <v>21</v>
      </c>
      <c r="Q761" s="6" t="str">
        <f>VLOOKUP(C761,'[1]Customer List Query'!$A$2:$B$48,2,FALSE)</f>
        <v>Scott</v>
      </c>
      <c r="R761" s="13"/>
    </row>
    <row r="762" spans="1:18" x14ac:dyDescent="0.25">
      <c r="A762" s="6">
        <v>11162</v>
      </c>
      <c r="B762" s="7">
        <v>40433</v>
      </c>
      <c r="C762" s="14" t="s">
        <v>25</v>
      </c>
      <c r="D762" s="14" t="s">
        <v>106</v>
      </c>
      <c r="E762" s="8" t="s">
        <v>26</v>
      </c>
      <c r="F762" s="6" t="s">
        <v>60</v>
      </c>
      <c r="G762" s="6" t="s">
        <v>28</v>
      </c>
      <c r="H762" s="9">
        <v>199.14</v>
      </c>
      <c r="I762" s="10">
        <v>9</v>
      </c>
      <c r="J762" s="9">
        <f t="shared" si="115"/>
        <v>1792.26</v>
      </c>
      <c r="K762" s="9">
        <f t="shared" si="116"/>
        <v>107.5356</v>
      </c>
      <c r="L762" s="11">
        <f t="shared" si="106"/>
        <v>1899.8</v>
      </c>
      <c r="M762" s="11">
        <v>537.67999999999995</v>
      </c>
      <c r="N762" s="11">
        <f t="shared" si="107"/>
        <v>1254.58</v>
      </c>
      <c r="O762" s="12">
        <f t="shared" si="108"/>
        <v>0.69999888409047795</v>
      </c>
      <c r="P762" s="6" t="s">
        <v>21</v>
      </c>
      <c r="Q762" s="6" t="str">
        <f>VLOOKUP(C762,'[1]Customer List Query'!$A$2:$B$48,2,FALSE)</f>
        <v>Scott</v>
      </c>
      <c r="R762" s="13"/>
    </row>
    <row r="763" spans="1:18" x14ac:dyDescent="0.25">
      <c r="A763" s="6">
        <v>11163</v>
      </c>
      <c r="B763" s="7">
        <v>40433</v>
      </c>
      <c r="C763" s="14" t="s">
        <v>73</v>
      </c>
      <c r="D763" s="14" t="s">
        <v>104</v>
      </c>
      <c r="E763" s="6" t="s">
        <v>18</v>
      </c>
      <c r="F763" s="6" t="s">
        <v>81</v>
      </c>
      <c r="G763" s="6" t="s">
        <v>20</v>
      </c>
      <c r="H763" s="9">
        <v>50</v>
      </c>
      <c r="I763" s="10">
        <v>10</v>
      </c>
      <c r="J763" s="9">
        <f t="shared" si="115"/>
        <v>500</v>
      </c>
      <c r="K763" s="9">
        <f t="shared" si="116"/>
        <v>30</v>
      </c>
      <c r="L763" s="11">
        <f t="shared" si="106"/>
        <v>530</v>
      </c>
      <c r="M763" s="11">
        <v>357.14</v>
      </c>
      <c r="N763" s="11">
        <f t="shared" si="107"/>
        <v>142.86000000000001</v>
      </c>
      <c r="O763" s="12">
        <f t="shared" si="108"/>
        <v>0.28572000000000003</v>
      </c>
      <c r="P763" s="6" t="s">
        <v>24</v>
      </c>
      <c r="Q763" s="6" t="str">
        <f>VLOOKUP(C763,'[1]Customer List Query'!$A$2:$B$48,2,FALSE)</f>
        <v>Kelly</v>
      </c>
      <c r="R763" s="13"/>
    </row>
    <row r="764" spans="1:18" x14ac:dyDescent="0.25">
      <c r="A764" s="6">
        <v>11164</v>
      </c>
      <c r="B764" s="7">
        <v>40433</v>
      </c>
      <c r="C764" t="s">
        <v>79</v>
      </c>
      <c r="D764" s="14" t="s">
        <v>106</v>
      </c>
      <c r="E764" s="6" t="s">
        <v>18</v>
      </c>
      <c r="F764" s="8" t="s">
        <v>35</v>
      </c>
      <c r="G764" s="6" t="s">
        <v>31</v>
      </c>
      <c r="H764" s="9">
        <v>799.85</v>
      </c>
      <c r="I764" s="10">
        <v>3</v>
      </c>
      <c r="J764" s="9">
        <f t="shared" si="115"/>
        <v>2399.5500000000002</v>
      </c>
      <c r="K764" s="9">
        <f t="shared" si="116"/>
        <v>143.97300000000001</v>
      </c>
      <c r="L764" s="11">
        <f t="shared" si="106"/>
        <v>2543.52</v>
      </c>
      <c r="M764" s="11">
        <v>1247.77</v>
      </c>
      <c r="N764" s="11">
        <f t="shared" si="107"/>
        <v>1151.7800000000002</v>
      </c>
      <c r="O764" s="12">
        <f t="shared" si="108"/>
        <v>0.47999833302077477</v>
      </c>
      <c r="P764" s="6" t="s">
        <v>21</v>
      </c>
      <c r="Q764" s="6" t="str">
        <f>VLOOKUP(C764,'[1]Customer List Query'!$A$2:$B$48,2,FALSE)</f>
        <v>Doug</v>
      </c>
      <c r="R764" s="13"/>
    </row>
    <row r="765" spans="1:18" x14ac:dyDescent="0.25">
      <c r="A765" s="6">
        <v>11165</v>
      </c>
      <c r="B765" s="7">
        <v>40433</v>
      </c>
      <c r="C765" t="s">
        <v>34</v>
      </c>
      <c r="D765" s="14" t="s">
        <v>104</v>
      </c>
      <c r="E765" s="8" t="s">
        <v>26</v>
      </c>
      <c r="F765" s="6" t="s">
        <v>30</v>
      </c>
      <c r="G765" s="6" t="s">
        <v>31</v>
      </c>
      <c r="H765" s="9">
        <v>69.95</v>
      </c>
      <c r="I765" s="10">
        <v>10</v>
      </c>
      <c r="J765" s="9">
        <f t="shared" si="115"/>
        <v>699.5</v>
      </c>
      <c r="K765" s="9">
        <f t="shared" si="116"/>
        <v>41.97</v>
      </c>
      <c r="L765" s="11">
        <f t="shared" si="106"/>
        <v>741.47</v>
      </c>
      <c r="M765" s="11">
        <v>307.77999999999997</v>
      </c>
      <c r="N765" s="11">
        <f t="shared" si="107"/>
        <v>391.72</v>
      </c>
      <c r="O765" s="12">
        <f t="shared" si="108"/>
        <v>0.56000000000000005</v>
      </c>
      <c r="P765" s="6" t="s">
        <v>21</v>
      </c>
      <c r="Q765" s="6" t="str">
        <f>VLOOKUP(C765,'[1]Customer List Query'!$A$2:$B$48,2,FALSE)</f>
        <v>Sabrina</v>
      </c>
      <c r="R765" s="13"/>
    </row>
    <row r="766" spans="1:18" x14ac:dyDescent="0.25">
      <c r="A766" s="6">
        <v>11166</v>
      </c>
      <c r="B766" s="7">
        <v>40433</v>
      </c>
      <c r="C766" s="14" t="s">
        <v>86</v>
      </c>
      <c r="D766" s="14" t="s">
        <v>108</v>
      </c>
      <c r="E766" s="8" t="s">
        <v>26</v>
      </c>
      <c r="F766" s="6" t="s">
        <v>51</v>
      </c>
      <c r="G766" s="6" t="s">
        <v>31</v>
      </c>
      <c r="H766" s="9">
        <v>499.5</v>
      </c>
      <c r="I766" s="10">
        <v>1</v>
      </c>
      <c r="J766" s="9">
        <f t="shared" si="115"/>
        <v>499.5</v>
      </c>
      <c r="K766" s="9">
        <f t="shared" si="116"/>
        <v>29.97</v>
      </c>
      <c r="L766" s="11">
        <f t="shared" si="106"/>
        <v>529.47</v>
      </c>
      <c r="M766" s="11">
        <v>699.3</v>
      </c>
      <c r="N766" s="11">
        <f t="shared" si="107"/>
        <v>-199.79999999999995</v>
      </c>
      <c r="O766" s="12">
        <f t="shared" si="108"/>
        <v>-0.39999999999999991</v>
      </c>
      <c r="P766" s="6" t="s">
        <v>21</v>
      </c>
      <c r="Q766" s="6" t="str">
        <f>VLOOKUP(C766,'[1]Customer List Query'!$A$2:$B$48,2,FALSE)</f>
        <v>Kelly</v>
      </c>
      <c r="R766" s="13"/>
    </row>
    <row r="767" spans="1:18" x14ac:dyDescent="0.25">
      <c r="A767" s="6">
        <v>11167</v>
      </c>
      <c r="B767" s="7">
        <v>40434</v>
      </c>
      <c r="C767" t="s">
        <v>38</v>
      </c>
      <c r="D767" s="14" t="s">
        <v>108</v>
      </c>
      <c r="E767" s="6" t="s">
        <v>18</v>
      </c>
      <c r="F767" s="8" t="s">
        <v>68</v>
      </c>
      <c r="G767" s="6" t="s">
        <v>31</v>
      </c>
      <c r="H767" s="9">
        <v>118.49</v>
      </c>
      <c r="I767" s="10">
        <v>7</v>
      </c>
      <c r="J767" s="9">
        <f t="shared" si="115"/>
        <v>829.43</v>
      </c>
      <c r="K767" s="9">
        <f t="shared" si="116"/>
        <v>49.765799999999999</v>
      </c>
      <c r="L767" s="11">
        <f t="shared" si="106"/>
        <v>879.2</v>
      </c>
      <c r="M767" s="11">
        <v>207.36</v>
      </c>
      <c r="N767" s="11">
        <f t="shared" si="107"/>
        <v>622.06999999999994</v>
      </c>
      <c r="O767" s="12">
        <f t="shared" si="108"/>
        <v>0.74999698588187069</v>
      </c>
      <c r="P767" s="6" t="s">
        <v>21</v>
      </c>
      <c r="Q767" s="6" t="str">
        <f>VLOOKUP(C767,'[1]Customer List Query'!$A$2:$B$48,2,FALSE)</f>
        <v>Steve</v>
      </c>
      <c r="R767" s="13"/>
    </row>
    <row r="768" spans="1:18" x14ac:dyDescent="0.25">
      <c r="A768" s="6">
        <v>11168</v>
      </c>
      <c r="B768" s="7">
        <v>40434</v>
      </c>
      <c r="C768" t="s">
        <v>93</v>
      </c>
      <c r="D768" s="14" t="s">
        <v>109</v>
      </c>
      <c r="E768" s="6" t="s">
        <v>18</v>
      </c>
      <c r="F768" s="6" t="s">
        <v>58</v>
      </c>
      <c r="G768" s="8" t="s">
        <v>42</v>
      </c>
      <c r="H768" s="9">
        <v>62.59</v>
      </c>
      <c r="I768" s="10">
        <v>6</v>
      </c>
      <c r="J768" s="9">
        <f t="shared" si="115"/>
        <v>375.54</v>
      </c>
      <c r="K768" s="9">
        <f t="shared" si="116"/>
        <v>22.532399999999999</v>
      </c>
      <c r="L768" s="11">
        <f t="shared" si="106"/>
        <v>398.07</v>
      </c>
      <c r="M768" s="11">
        <v>394.32</v>
      </c>
      <c r="N768" s="11">
        <f t="shared" si="107"/>
        <v>-18.779999999999973</v>
      </c>
      <c r="O768" s="12">
        <f t="shared" si="108"/>
        <v>-5.0007988496564869E-2</v>
      </c>
      <c r="P768" s="6" t="s">
        <v>43</v>
      </c>
      <c r="Q768" s="6" t="str">
        <f>VLOOKUP(C768,'[1]Customer List Query'!$A$2:$B$48,2,FALSE)</f>
        <v>Chris</v>
      </c>
      <c r="R768" s="13"/>
    </row>
    <row r="769" spans="1:18" x14ac:dyDescent="0.25">
      <c r="A769" s="6">
        <v>11169</v>
      </c>
      <c r="B769" s="7">
        <v>40434</v>
      </c>
      <c r="C769" t="s">
        <v>93</v>
      </c>
      <c r="D769" s="14" t="s">
        <v>109</v>
      </c>
      <c r="E769" s="6" t="s">
        <v>18</v>
      </c>
      <c r="F769" s="6" t="s">
        <v>99</v>
      </c>
      <c r="G769" s="6" t="s">
        <v>49</v>
      </c>
      <c r="H769" s="9">
        <v>92.34</v>
      </c>
      <c r="I769" s="10"/>
      <c r="J769" s="9">
        <f>H769</f>
        <v>92.34</v>
      </c>
      <c r="K769" s="9">
        <f t="shared" si="116"/>
        <v>5.5404</v>
      </c>
      <c r="L769" s="11">
        <f t="shared" si="106"/>
        <v>97.88</v>
      </c>
      <c r="M769" s="11">
        <v>221.62</v>
      </c>
      <c r="N769" s="11">
        <f t="shared" si="107"/>
        <v>-129.28</v>
      </c>
      <c r="O769" s="12">
        <f t="shared" si="108"/>
        <v>-1.4000433181719731</v>
      </c>
      <c r="P769" s="6" t="s">
        <v>21</v>
      </c>
      <c r="Q769" s="6" t="str">
        <f>VLOOKUP(C769,'[1]Customer List Query'!$A$2:$B$48,2,FALSE)</f>
        <v>Chris</v>
      </c>
      <c r="R769" s="13"/>
    </row>
    <row r="770" spans="1:18" x14ac:dyDescent="0.25">
      <c r="A770" s="6">
        <v>11170</v>
      </c>
      <c r="B770" s="7">
        <v>40434</v>
      </c>
      <c r="C770" s="14" t="s">
        <v>56</v>
      </c>
      <c r="D770" s="14" t="s">
        <v>104</v>
      </c>
      <c r="E770" s="8" t="s">
        <v>26</v>
      </c>
      <c r="F770" s="6" t="s">
        <v>37</v>
      </c>
      <c r="G770" s="6" t="s">
        <v>31</v>
      </c>
      <c r="H770" s="9">
        <v>23.99</v>
      </c>
      <c r="I770" s="10">
        <v>9</v>
      </c>
      <c r="J770" s="9">
        <f t="shared" ref="J770:J791" si="117">ROUND(H770*I770,2)</f>
        <v>215.91</v>
      </c>
      <c r="K770" s="9">
        <f t="shared" si="116"/>
        <v>12.954599999999999</v>
      </c>
      <c r="L770" s="11">
        <f t="shared" ref="L770:L833" si="118">ROUND(J770+K770,2)</f>
        <v>228.86</v>
      </c>
      <c r="M770" s="11">
        <v>41.98</v>
      </c>
      <c r="N770" s="11">
        <f t="shared" ref="N770:N833" si="119">J770-M770</f>
        <v>173.93</v>
      </c>
      <c r="O770" s="12">
        <f t="shared" ref="O770:O833" si="120">N770/J770</f>
        <v>0.80556713445417072</v>
      </c>
      <c r="P770" s="6" t="s">
        <v>21</v>
      </c>
      <c r="Q770" s="6" t="str">
        <f>VLOOKUP(C770,'[1]Customer List Query'!$A$2:$B$48,2,FALSE)</f>
        <v>Sabrina</v>
      </c>
      <c r="R770" s="13"/>
    </row>
    <row r="771" spans="1:18" x14ac:dyDescent="0.25">
      <c r="A771" s="6">
        <v>11171</v>
      </c>
      <c r="B771" s="7">
        <v>40434</v>
      </c>
      <c r="C771" t="s">
        <v>34</v>
      </c>
      <c r="D771" s="14" t="s">
        <v>104</v>
      </c>
      <c r="E771" s="8" t="s">
        <v>26</v>
      </c>
      <c r="F771" s="6" t="s">
        <v>55</v>
      </c>
      <c r="G771" s="6" t="s">
        <v>28</v>
      </c>
      <c r="H771" s="9">
        <v>299</v>
      </c>
      <c r="I771" s="10">
        <v>6</v>
      </c>
      <c r="J771" s="9">
        <f t="shared" si="117"/>
        <v>1794</v>
      </c>
      <c r="K771" s="9">
        <f t="shared" si="116"/>
        <v>107.64</v>
      </c>
      <c r="L771" s="11">
        <f t="shared" si="118"/>
        <v>1901.64</v>
      </c>
      <c r="M771" s="11">
        <v>583.04999999999995</v>
      </c>
      <c r="N771" s="11">
        <f t="shared" si="119"/>
        <v>1210.95</v>
      </c>
      <c r="O771" s="12">
        <f t="shared" si="120"/>
        <v>0.67500000000000004</v>
      </c>
      <c r="P771" s="6" t="s">
        <v>21</v>
      </c>
      <c r="Q771" s="6" t="str">
        <f>VLOOKUP(C771,'[1]Customer List Query'!$A$2:$B$48,2,FALSE)</f>
        <v>Sabrina</v>
      </c>
      <c r="R771" s="13"/>
    </row>
    <row r="772" spans="1:18" x14ac:dyDescent="0.25">
      <c r="A772" s="6">
        <v>11172</v>
      </c>
      <c r="B772" s="7">
        <v>40434</v>
      </c>
      <c r="C772" t="s">
        <v>87</v>
      </c>
      <c r="D772" s="14" t="s">
        <v>104</v>
      </c>
      <c r="E772" s="6" t="s">
        <v>18</v>
      </c>
      <c r="F772" s="6" t="s">
        <v>100</v>
      </c>
      <c r="G772" s="6" t="s">
        <v>28</v>
      </c>
      <c r="H772" s="9">
        <v>89.95</v>
      </c>
      <c r="I772" s="10">
        <v>8</v>
      </c>
      <c r="J772" s="9">
        <f t="shared" si="117"/>
        <v>719.6</v>
      </c>
      <c r="K772" s="9">
        <f t="shared" si="116"/>
        <v>43.176000000000002</v>
      </c>
      <c r="L772" s="11">
        <f t="shared" si="118"/>
        <v>762.78</v>
      </c>
      <c r="M772" s="11">
        <v>32.380000000000003</v>
      </c>
      <c r="N772" s="11">
        <f t="shared" si="119"/>
        <v>687.22</v>
      </c>
      <c r="O772" s="12">
        <f t="shared" si="120"/>
        <v>0.95500277932184552</v>
      </c>
      <c r="P772" s="6" t="s">
        <v>21</v>
      </c>
      <c r="Q772" s="6" t="str">
        <f>VLOOKUP(C772,'[1]Customer List Query'!$A$2:$B$48,2,FALSE)</f>
        <v>Steve</v>
      </c>
      <c r="R772" s="13"/>
    </row>
    <row r="773" spans="1:18" x14ac:dyDescent="0.25">
      <c r="A773" s="6">
        <v>11173</v>
      </c>
      <c r="B773" s="7">
        <v>40434</v>
      </c>
      <c r="C773" s="6" t="s">
        <v>96</v>
      </c>
      <c r="D773" s="14" t="s">
        <v>104</v>
      </c>
      <c r="E773" s="8" t="s">
        <v>65</v>
      </c>
      <c r="F773" s="8" t="s">
        <v>78</v>
      </c>
      <c r="G773" s="6" t="s">
        <v>20</v>
      </c>
      <c r="H773" s="9">
        <v>19.95</v>
      </c>
      <c r="I773" s="10">
        <v>7</v>
      </c>
      <c r="J773" s="9">
        <f t="shared" si="117"/>
        <v>139.65</v>
      </c>
      <c r="K773" s="9">
        <f t="shared" si="116"/>
        <v>8.3789999999999996</v>
      </c>
      <c r="L773" s="11">
        <f t="shared" si="118"/>
        <v>148.03</v>
      </c>
      <c r="M773" s="11">
        <v>38.299999999999997</v>
      </c>
      <c r="N773" s="11">
        <f t="shared" si="119"/>
        <v>101.35000000000001</v>
      </c>
      <c r="O773" s="12">
        <f t="shared" si="120"/>
        <v>0.72574292875044755</v>
      </c>
      <c r="P773" s="6" t="s">
        <v>21</v>
      </c>
      <c r="Q773" s="6" t="str">
        <f>VLOOKUP(C773,'[1]Customer List Query'!$A$2:$B$48,2,FALSE)</f>
        <v>Molly</v>
      </c>
      <c r="R773" s="13"/>
    </row>
    <row r="774" spans="1:18" x14ac:dyDescent="0.25">
      <c r="A774" s="6">
        <v>11174</v>
      </c>
      <c r="B774" s="7">
        <v>40434</v>
      </c>
      <c r="C774" s="14" t="s">
        <v>63</v>
      </c>
      <c r="D774" s="14" t="s">
        <v>104</v>
      </c>
      <c r="E774" s="6" t="s">
        <v>18</v>
      </c>
      <c r="F774" s="6" t="s">
        <v>88</v>
      </c>
      <c r="G774" s="8" t="s">
        <v>42</v>
      </c>
      <c r="H774" s="9">
        <v>39.950000000000003</v>
      </c>
      <c r="I774" s="10">
        <v>7</v>
      </c>
      <c r="J774" s="9">
        <f t="shared" si="117"/>
        <v>279.64999999999998</v>
      </c>
      <c r="K774" s="9">
        <f t="shared" si="116"/>
        <v>16.778999999999996</v>
      </c>
      <c r="L774" s="11">
        <f t="shared" si="118"/>
        <v>296.43</v>
      </c>
      <c r="M774" s="11">
        <v>123.85</v>
      </c>
      <c r="N774" s="11">
        <f t="shared" si="119"/>
        <v>155.79999999999998</v>
      </c>
      <c r="O774" s="12">
        <f t="shared" si="120"/>
        <v>0.55712497765063473</v>
      </c>
      <c r="P774" s="6" t="s">
        <v>43</v>
      </c>
      <c r="Q774" s="6" t="str">
        <f>VLOOKUP(C774,'[1]Customer List Query'!$A$2:$B$48,2,FALSE)</f>
        <v>Doug</v>
      </c>
      <c r="R774" s="13"/>
    </row>
    <row r="775" spans="1:18" x14ac:dyDescent="0.25">
      <c r="A775" s="6">
        <v>11175</v>
      </c>
      <c r="B775" s="7">
        <v>40435</v>
      </c>
      <c r="C775" t="s">
        <v>29</v>
      </c>
      <c r="D775" s="14" t="s">
        <v>107</v>
      </c>
      <c r="E775" s="8" t="s">
        <v>26</v>
      </c>
      <c r="F775" s="6" t="s">
        <v>100</v>
      </c>
      <c r="G775" s="6" t="s">
        <v>28</v>
      </c>
      <c r="H775" s="9">
        <v>295.95</v>
      </c>
      <c r="I775" s="10">
        <v>5</v>
      </c>
      <c r="J775" s="9">
        <f t="shared" si="117"/>
        <v>1479.75</v>
      </c>
      <c r="K775" s="9">
        <f t="shared" si="116"/>
        <v>88.784999999999997</v>
      </c>
      <c r="L775" s="11">
        <f t="shared" si="118"/>
        <v>1568.54</v>
      </c>
      <c r="M775" s="11">
        <v>310.75</v>
      </c>
      <c r="N775" s="11">
        <f t="shared" si="119"/>
        <v>1169</v>
      </c>
      <c r="O775" s="12">
        <f t="shared" si="120"/>
        <v>0.78999831052542657</v>
      </c>
      <c r="P775" s="6" t="s">
        <v>21</v>
      </c>
      <c r="Q775" s="6" t="str">
        <f>VLOOKUP(C775,'[1]Customer List Query'!$A$2:$B$48,2,FALSE)</f>
        <v>Tammy</v>
      </c>
      <c r="R775" s="13"/>
    </row>
    <row r="776" spans="1:18" x14ac:dyDescent="0.25">
      <c r="A776" s="6">
        <v>11176</v>
      </c>
      <c r="B776" s="7">
        <v>40435</v>
      </c>
      <c r="C776" t="s">
        <v>32</v>
      </c>
      <c r="D776" s="14" t="s">
        <v>104</v>
      </c>
      <c r="E776" s="6" t="s">
        <v>18</v>
      </c>
      <c r="F776" s="8" t="s">
        <v>35</v>
      </c>
      <c r="G776" s="6" t="s">
        <v>31</v>
      </c>
      <c r="H776" s="9">
        <v>799.85</v>
      </c>
      <c r="I776" s="10">
        <v>9</v>
      </c>
      <c r="J776" s="9">
        <f t="shared" si="117"/>
        <v>7198.65</v>
      </c>
      <c r="K776" s="9">
        <f t="shared" si="116"/>
        <v>431.91899999999998</v>
      </c>
      <c r="L776" s="11">
        <f t="shared" si="118"/>
        <v>7630.57</v>
      </c>
      <c r="M776" s="11">
        <v>2407.5500000000002</v>
      </c>
      <c r="N776" s="11">
        <f t="shared" si="119"/>
        <v>4791.0999999999995</v>
      </c>
      <c r="O776" s="12">
        <f t="shared" si="120"/>
        <v>0.66555534718315235</v>
      </c>
      <c r="P776" s="6" t="s">
        <v>21</v>
      </c>
      <c r="Q776" s="6" t="str">
        <f>VLOOKUP(C776,'[1]Customer List Query'!$A$2:$B$48,2,FALSE)</f>
        <v>Molly</v>
      </c>
      <c r="R776" s="13"/>
    </row>
    <row r="777" spans="1:18" x14ac:dyDescent="0.25">
      <c r="A777" s="6">
        <v>11177</v>
      </c>
      <c r="B777" s="7">
        <v>40435</v>
      </c>
      <c r="C777" s="14" t="s">
        <v>73</v>
      </c>
      <c r="D777" s="14" t="s">
        <v>104</v>
      </c>
      <c r="E777" s="6" t="s">
        <v>18</v>
      </c>
      <c r="F777" s="6" t="s">
        <v>27</v>
      </c>
      <c r="G777" s="6" t="s">
        <v>28</v>
      </c>
      <c r="H777" s="9">
        <v>47.95</v>
      </c>
      <c r="I777" s="10">
        <v>10</v>
      </c>
      <c r="J777" s="9">
        <f t="shared" si="117"/>
        <v>479.5</v>
      </c>
      <c r="K777" s="9">
        <f t="shared" si="116"/>
        <v>28.77</v>
      </c>
      <c r="L777" s="11">
        <f t="shared" si="118"/>
        <v>508.27</v>
      </c>
      <c r="M777" s="11">
        <v>88.71</v>
      </c>
      <c r="N777" s="11">
        <f t="shared" si="119"/>
        <v>390.79</v>
      </c>
      <c r="O777" s="12">
        <f t="shared" si="120"/>
        <v>0.81499478623566224</v>
      </c>
      <c r="P777" s="6" t="s">
        <v>21</v>
      </c>
      <c r="Q777" s="6" t="str">
        <f>VLOOKUP(C777,'[1]Customer List Query'!$A$2:$B$48,2,FALSE)</f>
        <v>Kelly</v>
      </c>
      <c r="R777" s="13"/>
    </row>
    <row r="778" spans="1:18" x14ac:dyDescent="0.25">
      <c r="A778" s="6">
        <v>11178</v>
      </c>
      <c r="B778" s="7">
        <v>40435</v>
      </c>
      <c r="C778" t="s">
        <v>94</v>
      </c>
      <c r="D778" s="14" t="s">
        <v>104</v>
      </c>
      <c r="E778" s="6" t="s">
        <v>18</v>
      </c>
      <c r="F778" s="6" t="s">
        <v>81</v>
      </c>
      <c r="G778" s="6" t="s">
        <v>20</v>
      </c>
      <c r="H778" s="9">
        <v>27</v>
      </c>
      <c r="I778" s="10">
        <v>5</v>
      </c>
      <c r="J778" s="9">
        <f t="shared" si="117"/>
        <v>135</v>
      </c>
      <c r="K778" s="9">
        <f t="shared" si="116"/>
        <v>8.1</v>
      </c>
      <c r="L778" s="11">
        <f t="shared" si="118"/>
        <v>143.1</v>
      </c>
      <c r="M778" s="11">
        <v>33.75</v>
      </c>
      <c r="N778" s="11">
        <f t="shared" si="119"/>
        <v>101.25</v>
      </c>
      <c r="O778" s="12">
        <f t="shared" si="120"/>
        <v>0.75</v>
      </c>
      <c r="P778" s="6" t="s">
        <v>21</v>
      </c>
      <c r="Q778" s="6" t="str">
        <f>VLOOKUP(C778,'[1]Customer List Query'!$A$2:$B$48,2,FALSE)</f>
        <v>Scott</v>
      </c>
      <c r="R778" s="13"/>
    </row>
    <row r="779" spans="1:18" x14ac:dyDescent="0.25">
      <c r="A779" s="6">
        <v>11179</v>
      </c>
      <c r="B779" s="7">
        <v>40439</v>
      </c>
      <c r="C779" s="14" t="s">
        <v>84</v>
      </c>
      <c r="D779" s="14" t="s">
        <v>104</v>
      </c>
      <c r="E779" s="8" t="s">
        <v>65</v>
      </c>
      <c r="F779" s="8" t="s">
        <v>68</v>
      </c>
      <c r="G779" s="6" t="s">
        <v>31</v>
      </c>
      <c r="H779" s="9">
        <v>110.29</v>
      </c>
      <c r="I779" s="10">
        <v>5</v>
      </c>
      <c r="J779" s="9">
        <f t="shared" si="117"/>
        <v>551.45000000000005</v>
      </c>
      <c r="K779" s="9">
        <f t="shared" si="116"/>
        <v>33.087000000000003</v>
      </c>
      <c r="L779" s="11">
        <f t="shared" si="118"/>
        <v>584.54</v>
      </c>
      <c r="M779" s="11">
        <v>55.15</v>
      </c>
      <c r="N779" s="11">
        <f t="shared" si="119"/>
        <v>496.30000000000007</v>
      </c>
      <c r="O779" s="12">
        <f t="shared" si="120"/>
        <v>0.8999909329948319</v>
      </c>
      <c r="P779" s="6" t="s">
        <v>21</v>
      </c>
      <c r="Q779" s="6" t="str">
        <f>VLOOKUP(C779,'[1]Customer List Query'!$A$2:$B$48,2,FALSE)</f>
        <v>Molly</v>
      </c>
      <c r="R779" s="13"/>
    </row>
    <row r="780" spans="1:18" x14ac:dyDescent="0.25">
      <c r="A780" s="6">
        <v>11180</v>
      </c>
      <c r="B780" s="7">
        <v>40439</v>
      </c>
      <c r="C780" s="14" t="s">
        <v>73</v>
      </c>
      <c r="D780" s="14" t="s">
        <v>104</v>
      </c>
      <c r="E780" s="6" t="s">
        <v>18</v>
      </c>
      <c r="F780" s="6" t="s">
        <v>70</v>
      </c>
      <c r="G780" s="6" t="s">
        <v>31</v>
      </c>
      <c r="H780" s="9">
        <v>10</v>
      </c>
      <c r="I780" s="10">
        <v>7</v>
      </c>
      <c r="J780" s="9">
        <f t="shared" si="117"/>
        <v>70</v>
      </c>
      <c r="K780" s="9">
        <f t="shared" si="116"/>
        <v>4.2</v>
      </c>
      <c r="L780" s="11">
        <f t="shared" si="118"/>
        <v>74.2</v>
      </c>
      <c r="M780" s="11">
        <v>30.8</v>
      </c>
      <c r="N780" s="11">
        <f t="shared" si="119"/>
        <v>39.200000000000003</v>
      </c>
      <c r="O780" s="12">
        <f t="shared" si="120"/>
        <v>0.56000000000000005</v>
      </c>
      <c r="P780" s="6" t="s">
        <v>21</v>
      </c>
      <c r="Q780" s="6" t="str">
        <f>VLOOKUP(C780,'[1]Customer List Query'!$A$2:$B$48,2,FALSE)</f>
        <v>Kelly</v>
      </c>
      <c r="R780" s="13"/>
    </row>
    <row r="781" spans="1:18" x14ac:dyDescent="0.25">
      <c r="A781" s="6">
        <v>11181</v>
      </c>
      <c r="B781" s="7">
        <v>40439</v>
      </c>
      <c r="C781" t="s">
        <v>91</v>
      </c>
      <c r="D781" s="14" t="s">
        <v>106</v>
      </c>
      <c r="E781" s="6" t="s">
        <v>18</v>
      </c>
      <c r="F781" s="6" t="s">
        <v>100</v>
      </c>
      <c r="G781" s="6" t="s">
        <v>28</v>
      </c>
      <c r="H781" s="9">
        <v>295.95</v>
      </c>
      <c r="I781" s="10">
        <v>8</v>
      </c>
      <c r="J781" s="9">
        <f t="shared" si="117"/>
        <v>2367.6</v>
      </c>
      <c r="K781" s="9">
        <f t="shared" si="116"/>
        <v>142.05599999999998</v>
      </c>
      <c r="L781" s="11">
        <f t="shared" si="118"/>
        <v>2509.66</v>
      </c>
      <c r="M781" s="11">
        <v>109.5</v>
      </c>
      <c r="N781" s="11">
        <f t="shared" si="119"/>
        <v>2258.1</v>
      </c>
      <c r="O781" s="12">
        <f t="shared" si="120"/>
        <v>0.95375063355296508</v>
      </c>
      <c r="P781" s="6" t="s">
        <v>21</v>
      </c>
      <c r="Q781" s="6" t="str">
        <f>VLOOKUP(C781,'[1]Customer List Query'!$A$2:$B$48,2,FALSE)</f>
        <v>Doug</v>
      </c>
      <c r="R781" s="13"/>
    </row>
    <row r="782" spans="1:18" x14ac:dyDescent="0.25">
      <c r="A782" s="6">
        <v>11182</v>
      </c>
      <c r="B782" s="7">
        <v>40440</v>
      </c>
      <c r="C782" t="s">
        <v>79</v>
      </c>
      <c r="D782" s="14" t="s">
        <v>106</v>
      </c>
      <c r="E782" s="6" t="s">
        <v>18</v>
      </c>
      <c r="F782" s="6" t="s">
        <v>66</v>
      </c>
      <c r="G782" s="8" t="s">
        <v>42</v>
      </c>
      <c r="H782" s="9">
        <v>35</v>
      </c>
      <c r="I782" s="10">
        <v>4</v>
      </c>
      <c r="J782" s="9">
        <f t="shared" si="117"/>
        <v>140</v>
      </c>
      <c r="K782" s="9">
        <f t="shared" si="116"/>
        <v>8.4</v>
      </c>
      <c r="L782" s="11">
        <f t="shared" si="118"/>
        <v>148.4</v>
      </c>
      <c r="M782" s="11">
        <v>92.4</v>
      </c>
      <c r="N782" s="11">
        <f t="shared" si="119"/>
        <v>47.599999999999994</v>
      </c>
      <c r="O782" s="12">
        <f t="shared" si="120"/>
        <v>0.33999999999999997</v>
      </c>
      <c r="P782" s="6" t="s">
        <v>43</v>
      </c>
      <c r="Q782" s="6" t="str">
        <f>VLOOKUP(C782,'[1]Customer List Query'!$A$2:$B$48,2,FALSE)</f>
        <v>Doug</v>
      </c>
      <c r="R782" s="13"/>
    </row>
    <row r="783" spans="1:18" x14ac:dyDescent="0.25">
      <c r="A783" s="6">
        <v>11183</v>
      </c>
      <c r="B783" s="7">
        <v>40440</v>
      </c>
      <c r="C783" t="s">
        <v>93</v>
      </c>
      <c r="D783" s="14" t="s">
        <v>109</v>
      </c>
      <c r="E783" s="6" t="s">
        <v>18</v>
      </c>
      <c r="F783" s="8" t="s">
        <v>19</v>
      </c>
      <c r="G783" s="6" t="s">
        <v>20</v>
      </c>
      <c r="H783" s="9">
        <v>29.99</v>
      </c>
      <c r="I783" s="10">
        <v>10</v>
      </c>
      <c r="J783" s="9">
        <f t="shared" si="117"/>
        <v>299.89999999999998</v>
      </c>
      <c r="K783" s="9">
        <f t="shared" si="116"/>
        <v>17.993999999999996</v>
      </c>
      <c r="L783" s="11">
        <f t="shared" si="118"/>
        <v>317.89</v>
      </c>
      <c r="M783" s="11">
        <v>107.96</v>
      </c>
      <c r="N783" s="11">
        <f t="shared" si="119"/>
        <v>191.94</v>
      </c>
      <c r="O783" s="12">
        <f t="shared" si="120"/>
        <v>0.64001333777925984</v>
      </c>
      <c r="P783" s="6" t="s">
        <v>21</v>
      </c>
      <c r="Q783" s="6" t="str">
        <f>VLOOKUP(C783,'[1]Customer List Query'!$A$2:$B$48,2,FALSE)</f>
        <v>Chris</v>
      </c>
      <c r="R783" s="13"/>
    </row>
    <row r="784" spans="1:18" x14ac:dyDescent="0.25">
      <c r="A784" s="6">
        <v>11184</v>
      </c>
      <c r="B784" s="7">
        <v>40440</v>
      </c>
      <c r="C784" t="s">
        <v>79</v>
      </c>
      <c r="D784" s="14" t="s">
        <v>106</v>
      </c>
      <c r="E784" s="6" t="s">
        <v>18</v>
      </c>
      <c r="F784" s="8" t="s">
        <v>46</v>
      </c>
      <c r="G784" s="6" t="s">
        <v>31</v>
      </c>
      <c r="H784" s="9">
        <v>19.95</v>
      </c>
      <c r="I784" s="10">
        <v>8</v>
      </c>
      <c r="J784" s="9">
        <f t="shared" si="117"/>
        <v>159.6</v>
      </c>
      <c r="K784" s="9">
        <f t="shared" si="116"/>
        <v>9.5759999999999987</v>
      </c>
      <c r="L784" s="11">
        <f t="shared" si="118"/>
        <v>169.18</v>
      </c>
      <c r="M784" s="11">
        <v>15.16</v>
      </c>
      <c r="N784" s="11">
        <f t="shared" si="119"/>
        <v>144.44</v>
      </c>
      <c r="O784" s="12">
        <f t="shared" si="120"/>
        <v>0.90501253132832082</v>
      </c>
      <c r="P784" s="6" t="s">
        <v>21</v>
      </c>
      <c r="Q784" s="6" t="str">
        <f>VLOOKUP(C784,'[1]Customer List Query'!$A$2:$B$48,2,FALSE)</f>
        <v>Doug</v>
      </c>
      <c r="R784" s="13"/>
    </row>
    <row r="785" spans="1:18" x14ac:dyDescent="0.25">
      <c r="A785" s="6">
        <v>11185</v>
      </c>
      <c r="B785" s="7">
        <v>40440</v>
      </c>
      <c r="C785" s="14" t="s">
        <v>63</v>
      </c>
      <c r="D785" s="14" t="s">
        <v>104</v>
      </c>
      <c r="E785" s="6" t="s">
        <v>18</v>
      </c>
      <c r="F785" s="6" t="s">
        <v>100</v>
      </c>
      <c r="G785" s="6" t="s">
        <v>28</v>
      </c>
      <c r="H785" s="9">
        <v>89.95</v>
      </c>
      <c r="I785" s="10">
        <v>9</v>
      </c>
      <c r="J785" s="9">
        <f t="shared" si="117"/>
        <v>809.55</v>
      </c>
      <c r="K785" s="9">
        <f t="shared" si="116"/>
        <v>48.572999999999993</v>
      </c>
      <c r="L785" s="11">
        <f t="shared" si="118"/>
        <v>858.12</v>
      </c>
      <c r="M785" s="11">
        <v>102.54</v>
      </c>
      <c r="N785" s="11">
        <f t="shared" si="119"/>
        <v>707.01</v>
      </c>
      <c r="O785" s="12">
        <f t="shared" si="120"/>
        <v>0.87333703909579397</v>
      </c>
      <c r="P785" s="6" t="s">
        <v>21</v>
      </c>
      <c r="Q785" s="6" t="str">
        <f>VLOOKUP(C785,'[1]Customer List Query'!$A$2:$B$48,2,FALSE)</f>
        <v>Doug</v>
      </c>
      <c r="R785" s="13"/>
    </row>
    <row r="786" spans="1:18" x14ac:dyDescent="0.25">
      <c r="A786" s="6">
        <v>11186</v>
      </c>
      <c r="B786" s="7">
        <v>40440</v>
      </c>
      <c r="C786" t="s">
        <v>34</v>
      </c>
      <c r="D786" s="14" t="s">
        <v>104</v>
      </c>
      <c r="E786" s="8" t="s">
        <v>26</v>
      </c>
      <c r="F786" s="6" t="s">
        <v>30</v>
      </c>
      <c r="G786" s="6" t="s">
        <v>31</v>
      </c>
      <c r="H786" s="9">
        <v>69.95</v>
      </c>
      <c r="I786" s="10">
        <v>3</v>
      </c>
      <c r="J786" s="9">
        <f t="shared" si="117"/>
        <v>209.85</v>
      </c>
      <c r="K786" s="9">
        <f t="shared" si="116"/>
        <v>12.590999999999999</v>
      </c>
      <c r="L786" s="11">
        <f t="shared" si="118"/>
        <v>222.44</v>
      </c>
      <c r="M786" s="11">
        <v>195.16</v>
      </c>
      <c r="N786" s="11">
        <f t="shared" si="119"/>
        <v>14.689999999999998</v>
      </c>
      <c r="O786" s="12">
        <f t="shared" si="120"/>
        <v>7.0002382654276857E-2</v>
      </c>
      <c r="P786" s="6" t="s">
        <v>21</v>
      </c>
      <c r="Q786" s="6" t="str">
        <f>VLOOKUP(C786,'[1]Customer List Query'!$A$2:$B$48,2,FALSE)</f>
        <v>Sabrina</v>
      </c>
      <c r="R786" s="13"/>
    </row>
    <row r="787" spans="1:18" x14ac:dyDescent="0.25">
      <c r="A787" s="6">
        <v>11187</v>
      </c>
      <c r="B787" s="7">
        <v>40440</v>
      </c>
      <c r="C787" s="14" t="s">
        <v>84</v>
      </c>
      <c r="D787" s="14" t="s">
        <v>104</v>
      </c>
      <c r="E787" s="8" t="s">
        <v>65</v>
      </c>
      <c r="F787" s="8" t="s">
        <v>68</v>
      </c>
      <c r="G787" s="6" t="s">
        <v>31</v>
      </c>
      <c r="H787" s="9">
        <v>89</v>
      </c>
      <c r="I787" s="10">
        <v>8</v>
      </c>
      <c r="J787" s="9">
        <f t="shared" si="117"/>
        <v>712</v>
      </c>
      <c r="K787" s="9">
        <f t="shared" si="116"/>
        <v>42.72</v>
      </c>
      <c r="L787" s="11">
        <f t="shared" si="118"/>
        <v>754.72</v>
      </c>
      <c r="M787" s="11">
        <v>238.52</v>
      </c>
      <c r="N787" s="11">
        <f t="shared" si="119"/>
        <v>473.48</v>
      </c>
      <c r="O787" s="12">
        <f t="shared" si="120"/>
        <v>0.66500000000000004</v>
      </c>
      <c r="P787" s="6" t="s">
        <v>43</v>
      </c>
      <c r="Q787" s="6" t="str">
        <f>VLOOKUP(C787,'[1]Customer List Query'!$A$2:$B$48,2,FALSE)</f>
        <v>Molly</v>
      </c>
      <c r="R787" s="13"/>
    </row>
    <row r="788" spans="1:18" x14ac:dyDescent="0.25">
      <c r="A788" s="6">
        <v>11188</v>
      </c>
      <c r="B788" s="7">
        <v>40441</v>
      </c>
      <c r="C788" t="s">
        <v>47</v>
      </c>
      <c r="D788" s="14" t="s">
        <v>104</v>
      </c>
      <c r="E788" s="6" t="s">
        <v>18</v>
      </c>
      <c r="F788" s="6" t="s">
        <v>98</v>
      </c>
      <c r="G788" s="6" t="s">
        <v>20</v>
      </c>
      <c r="H788" s="9">
        <v>12.95</v>
      </c>
      <c r="I788" s="10">
        <v>3</v>
      </c>
      <c r="J788" s="9">
        <f t="shared" si="117"/>
        <v>38.85</v>
      </c>
      <c r="K788" s="9">
        <f t="shared" si="116"/>
        <v>2.331</v>
      </c>
      <c r="L788" s="11">
        <f t="shared" si="118"/>
        <v>41.18</v>
      </c>
      <c r="M788" s="11">
        <v>51.28</v>
      </c>
      <c r="N788" s="11">
        <f t="shared" si="119"/>
        <v>-12.43</v>
      </c>
      <c r="O788" s="12">
        <f t="shared" si="120"/>
        <v>-0.31994851994851992</v>
      </c>
      <c r="P788" s="6" t="s">
        <v>21</v>
      </c>
      <c r="Q788" s="6" t="str">
        <f>VLOOKUP(C788,'[1]Customer List Query'!$A$2:$B$48,2,FALSE)</f>
        <v>Chris</v>
      </c>
      <c r="R788" s="13"/>
    </row>
    <row r="789" spans="1:18" x14ac:dyDescent="0.25">
      <c r="A789" s="6">
        <v>11189</v>
      </c>
      <c r="B789" s="7">
        <v>40441</v>
      </c>
      <c r="C789" t="s">
        <v>22</v>
      </c>
      <c r="D789" s="14" t="s">
        <v>105</v>
      </c>
      <c r="E789" s="6" t="s">
        <v>18</v>
      </c>
      <c r="F789" s="6" t="s">
        <v>23</v>
      </c>
      <c r="G789" s="6" t="s">
        <v>20</v>
      </c>
      <c r="H789" s="9">
        <v>3</v>
      </c>
      <c r="I789" s="10">
        <v>2</v>
      </c>
      <c r="J789" s="9">
        <f t="shared" si="117"/>
        <v>6</v>
      </c>
      <c r="K789" s="9">
        <f t="shared" si="116"/>
        <v>0.36</v>
      </c>
      <c r="L789" s="11">
        <f t="shared" si="118"/>
        <v>6.36</v>
      </c>
      <c r="M789" s="11">
        <v>21.43</v>
      </c>
      <c r="N789" s="11">
        <f t="shared" si="119"/>
        <v>-15.43</v>
      </c>
      <c r="O789" s="12">
        <f t="shared" si="120"/>
        <v>-2.5716666666666668</v>
      </c>
      <c r="P789" s="6" t="s">
        <v>24</v>
      </c>
      <c r="Q789" s="6" t="str">
        <f>VLOOKUP(C789,'[1]Customer List Query'!$A$2:$B$48,2,FALSE)</f>
        <v>Chris</v>
      </c>
      <c r="R789" s="13"/>
    </row>
    <row r="790" spans="1:18" x14ac:dyDescent="0.25">
      <c r="A790" s="6">
        <v>11190</v>
      </c>
      <c r="B790" s="7">
        <v>40441</v>
      </c>
      <c r="C790" t="s">
        <v>82</v>
      </c>
      <c r="D790" s="14" t="s">
        <v>109</v>
      </c>
      <c r="E790" s="6" t="s">
        <v>18</v>
      </c>
      <c r="F790" s="6" t="s">
        <v>51</v>
      </c>
      <c r="G790" s="6" t="s">
        <v>31</v>
      </c>
      <c r="H790" s="9">
        <v>629.5</v>
      </c>
      <c r="I790" s="10">
        <v>3</v>
      </c>
      <c r="J790" s="9">
        <f t="shared" si="117"/>
        <v>1888.5</v>
      </c>
      <c r="K790" s="9">
        <f t="shared" si="116"/>
        <v>113.31</v>
      </c>
      <c r="L790" s="11">
        <f t="shared" si="118"/>
        <v>2001.81</v>
      </c>
      <c r="M790" s="11">
        <v>1473.03</v>
      </c>
      <c r="N790" s="11">
        <f t="shared" si="119"/>
        <v>415.47</v>
      </c>
      <c r="O790" s="12">
        <f t="shared" si="120"/>
        <v>0.22</v>
      </c>
      <c r="P790" s="6" t="s">
        <v>21</v>
      </c>
      <c r="Q790" s="6" t="str">
        <f>VLOOKUP(C790,'[1]Customer List Query'!$A$2:$B$48,2,FALSE)</f>
        <v>Scott</v>
      </c>
      <c r="R790" s="13"/>
    </row>
    <row r="791" spans="1:18" x14ac:dyDescent="0.25">
      <c r="A791" s="6">
        <v>11191</v>
      </c>
      <c r="B791" s="7">
        <v>40441</v>
      </c>
      <c r="C791" t="s">
        <v>47</v>
      </c>
      <c r="D791" s="14" t="s">
        <v>104</v>
      </c>
      <c r="E791" s="6" t="s">
        <v>18</v>
      </c>
      <c r="F791" s="8" t="s">
        <v>46</v>
      </c>
      <c r="G791" s="6" t="s">
        <v>31</v>
      </c>
      <c r="H791" s="9">
        <v>19.95</v>
      </c>
      <c r="I791" s="10">
        <v>8</v>
      </c>
      <c r="J791" s="9">
        <f t="shared" si="117"/>
        <v>159.6</v>
      </c>
      <c r="K791" s="9">
        <f t="shared" si="116"/>
        <v>9.5759999999999987</v>
      </c>
      <c r="L791" s="11">
        <f t="shared" si="118"/>
        <v>169.18</v>
      </c>
      <c r="M791" s="11">
        <v>20.75</v>
      </c>
      <c r="N791" s="11">
        <f t="shared" si="119"/>
        <v>138.85</v>
      </c>
      <c r="O791" s="12">
        <f t="shared" si="120"/>
        <v>0.8699874686716792</v>
      </c>
      <c r="P791" s="6" t="s">
        <v>21</v>
      </c>
      <c r="Q791" s="6" t="str">
        <f>VLOOKUP(C791,'[1]Customer List Query'!$A$2:$B$48,2,FALSE)</f>
        <v>Chris</v>
      </c>
      <c r="R791" s="13"/>
    </row>
    <row r="792" spans="1:18" x14ac:dyDescent="0.25">
      <c r="A792" s="6">
        <v>11192</v>
      </c>
      <c r="B792" s="7">
        <v>40441</v>
      </c>
      <c r="C792" t="s">
        <v>79</v>
      </c>
      <c r="D792" s="14" t="s">
        <v>106</v>
      </c>
      <c r="E792" s="6" t="s">
        <v>18</v>
      </c>
      <c r="F792" s="6" t="s">
        <v>76</v>
      </c>
      <c r="G792" s="6" t="s">
        <v>49</v>
      </c>
      <c r="H792" s="9">
        <v>40</v>
      </c>
      <c r="I792" s="10"/>
      <c r="J792" s="9">
        <f>H792</f>
        <v>40</v>
      </c>
      <c r="K792" s="9">
        <v>0</v>
      </c>
      <c r="L792" s="11">
        <f t="shared" si="118"/>
        <v>40</v>
      </c>
      <c r="M792" s="11">
        <v>97.2</v>
      </c>
      <c r="N792" s="11">
        <f t="shared" si="119"/>
        <v>-57.2</v>
      </c>
      <c r="O792" s="12">
        <f t="shared" si="120"/>
        <v>-1.4300000000000002</v>
      </c>
      <c r="P792" s="6" t="s">
        <v>21</v>
      </c>
      <c r="Q792" s="6" t="str">
        <f>VLOOKUP(C792,'[1]Customer List Query'!$A$2:$B$48,2,FALSE)</f>
        <v>Doug</v>
      </c>
      <c r="R792" s="13"/>
    </row>
    <row r="793" spans="1:18" x14ac:dyDescent="0.25">
      <c r="A793" s="6">
        <v>11193</v>
      </c>
      <c r="B793" s="7">
        <v>40441</v>
      </c>
      <c r="C793" s="6" t="s">
        <v>96</v>
      </c>
      <c r="D793" s="14" t="s">
        <v>104</v>
      </c>
      <c r="E793" s="8" t="s">
        <v>65</v>
      </c>
      <c r="F793" s="6" t="s">
        <v>58</v>
      </c>
      <c r="G793" s="8" t="s">
        <v>42</v>
      </c>
      <c r="H793" s="9">
        <v>62.59</v>
      </c>
      <c r="I793" s="10">
        <v>4</v>
      </c>
      <c r="J793" s="9">
        <f>ROUND(H793*I793,2)</f>
        <v>250.36</v>
      </c>
      <c r="K793" s="9">
        <f>J793*0.06</f>
        <v>15.021599999999999</v>
      </c>
      <c r="L793" s="11">
        <f t="shared" si="118"/>
        <v>265.38</v>
      </c>
      <c r="M793" s="11">
        <v>270.39</v>
      </c>
      <c r="N793" s="11">
        <f t="shared" si="119"/>
        <v>-20.029999999999973</v>
      </c>
      <c r="O793" s="12">
        <f t="shared" si="120"/>
        <v>-8.0004793097938856E-2</v>
      </c>
      <c r="P793" s="6" t="s">
        <v>43</v>
      </c>
      <c r="Q793" s="6" t="str">
        <f>VLOOKUP(C793,'[1]Customer List Query'!$A$2:$B$48,2,FALSE)</f>
        <v>Molly</v>
      </c>
      <c r="R793" s="13"/>
    </row>
    <row r="794" spans="1:18" x14ac:dyDescent="0.25">
      <c r="A794" s="6">
        <v>11194</v>
      </c>
      <c r="B794" s="7">
        <v>40441</v>
      </c>
      <c r="C794" s="14" t="s">
        <v>64</v>
      </c>
      <c r="D794" s="14" t="s">
        <v>104</v>
      </c>
      <c r="E794" s="8" t="s">
        <v>65</v>
      </c>
      <c r="F794" s="6" t="s">
        <v>41</v>
      </c>
      <c r="G794" s="8" t="s">
        <v>42</v>
      </c>
      <c r="H794" s="9">
        <v>229.49</v>
      </c>
      <c r="I794" s="10">
        <v>10</v>
      </c>
      <c r="J794" s="9">
        <f>ROUND(H794*I794,2)</f>
        <v>2294.9</v>
      </c>
      <c r="K794" s="9">
        <f>J794*0.06</f>
        <v>137.69399999999999</v>
      </c>
      <c r="L794" s="11">
        <f t="shared" si="118"/>
        <v>2432.59</v>
      </c>
      <c r="M794" s="11">
        <v>367.18</v>
      </c>
      <c r="N794" s="11">
        <f t="shared" si="119"/>
        <v>1927.72</v>
      </c>
      <c r="O794" s="12">
        <f t="shared" si="120"/>
        <v>0.84000174299533747</v>
      </c>
      <c r="P794" s="6" t="s">
        <v>21</v>
      </c>
      <c r="Q794" s="6" t="str">
        <f>VLOOKUP(C794,'[1]Customer List Query'!$A$2:$B$48,2,FALSE)</f>
        <v>Chris</v>
      </c>
      <c r="R794" s="13"/>
    </row>
    <row r="795" spans="1:18" x14ac:dyDescent="0.25">
      <c r="A795" s="6">
        <v>11195</v>
      </c>
      <c r="B795" s="7">
        <v>40441</v>
      </c>
      <c r="C795" t="s">
        <v>72</v>
      </c>
      <c r="D795" s="14" t="s">
        <v>107</v>
      </c>
      <c r="E795" s="6" t="s">
        <v>18</v>
      </c>
      <c r="F795" s="8" t="s">
        <v>39</v>
      </c>
      <c r="G795" s="6" t="s">
        <v>31</v>
      </c>
      <c r="H795" s="9">
        <v>205.32</v>
      </c>
      <c r="I795" s="10">
        <v>4</v>
      </c>
      <c r="J795" s="9">
        <f>ROUND(H795*I795,2)</f>
        <v>821.28</v>
      </c>
      <c r="K795" s="9">
        <f>J795*0.06</f>
        <v>49.276799999999994</v>
      </c>
      <c r="L795" s="11">
        <f t="shared" si="118"/>
        <v>870.56</v>
      </c>
      <c r="M795" s="11">
        <v>227.91</v>
      </c>
      <c r="N795" s="11">
        <f t="shared" si="119"/>
        <v>593.37</v>
      </c>
      <c r="O795" s="12">
        <f t="shared" si="120"/>
        <v>0.72249415546464058</v>
      </c>
      <c r="P795" s="6" t="s">
        <v>21</v>
      </c>
      <c r="Q795" s="6" t="str">
        <f>VLOOKUP(C795,'[1]Customer List Query'!$A$2:$B$48,2,FALSE)</f>
        <v>Sabrina</v>
      </c>
      <c r="R795" s="13"/>
    </row>
    <row r="796" spans="1:18" x14ac:dyDescent="0.25">
      <c r="A796" s="6">
        <v>11196</v>
      </c>
      <c r="B796" s="7">
        <v>40442</v>
      </c>
      <c r="C796" s="6" t="s">
        <v>96</v>
      </c>
      <c r="D796" s="14" t="s">
        <v>104</v>
      </c>
      <c r="E796" s="8" t="s">
        <v>65</v>
      </c>
      <c r="F796" s="6" t="s">
        <v>30</v>
      </c>
      <c r="G796" s="6" t="s">
        <v>31</v>
      </c>
      <c r="H796" s="9">
        <v>69.95</v>
      </c>
      <c r="I796" s="10">
        <v>3</v>
      </c>
      <c r="J796" s="9">
        <f>ROUND(H796*I796,2)</f>
        <v>209.85</v>
      </c>
      <c r="K796" s="9">
        <f>J796*0.06</f>
        <v>12.590999999999999</v>
      </c>
      <c r="L796" s="11">
        <f t="shared" si="118"/>
        <v>222.44</v>
      </c>
      <c r="M796" s="11">
        <v>47.57</v>
      </c>
      <c r="N796" s="11">
        <f t="shared" si="119"/>
        <v>162.28</v>
      </c>
      <c r="O796" s="12">
        <f t="shared" si="120"/>
        <v>0.7733142720991184</v>
      </c>
      <c r="P796" s="6" t="s">
        <v>21</v>
      </c>
      <c r="Q796" s="6" t="str">
        <f>VLOOKUP(C796,'[1]Customer List Query'!$A$2:$B$48,2,FALSE)</f>
        <v>Molly</v>
      </c>
      <c r="R796" s="13"/>
    </row>
    <row r="797" spans="1:18" x14ac:dyDescent="0.25">
      <c r="A797" s="6">
        <v>11197</v>
      </c>
      <c r="B797" s="7">
        <v>40442</v>
      </c>
      <c r="C797" s="14" t="s">
        <v>25</v>
      </c>
      <c r="D797" s="14" t="s">
        <v>106</v>
      </c>
      <c r="E797" s="8" t="s">
        <v>26</v>
      </c>
      <c r="F797" s="8" t="s">
        <v>35</v>
      </c>
      <c r="G797" s="6" t="s">
        <v>31</v>
      </c>
      <c r="H797" s="9">
        <v>799.85</v>
      </c>
      <c r="I797" s="10">
        <v>5</v>
      </c>
      <c r="J797" s="9">
        <f>ROUND(H797*I797,2)</f>
        <v>3999.25</v>
      </c>
      <c r="K797" s="9">
        <f>J797*0.06</f>
        <v>239.95499999999998</v>
      </c>
      <c r="L797" s="11">
        <f t="shared" si="118"/>
        <v>4239.21</v>
      </c>
      <c r="M797" s="11">
        <v>1999.63</v>
      </c>
      <c r="N797" s="11">
        <f t="shared" si="119"/>
        <v>1999.62</v>
      </c>
      <c r="O797" s="12">
        <f t="shared" si="120"/>
        <v>0.49999874976558101</v>
      </c>
      <c r="P797" s="6" t="s">
        <v>21</v>
      </c>
      <c r="Q797" s="6" t="str">
        <f>VLOOKUP(C797,'[1]Customer List Query'!$A$2:$B$48,2,FALSE)</f>
        <v>Scott</v>
      </c>
      <c r="R797" s="13"/>
    </row>
    <row r="798" spans="1:18" x14ac:dyDescent="0.25">
      <c r="A798" s="6">
        <v>11198</v>
      </c>
      <c r="B798" s="7">
        <v>40442</v>
      </c>
      <c r="C798" s="14" t="s">
        <v>25</v>
      </c>
      <c r="D798" s="14" t="s">
        <v>106</v>
      </c>
      <c r="E798" s="8" t="s">
        <v>26</v>
      </c>
      <c r="F798" s="6" t="s">
        <v>92</v>
      </c>
      <c r="G798" s="6" t="s">
        <v>49</v>
      </c>
      <c r="H798" s="9">
        <v>75</v>
      </c>
      <c r="I798" s="10"/>
      <c r="J798" s="9">
        <f>H798</f>
        <v>75</v>
      </c>
      <c r="K798" s="9">
        <v>0</v>
      </c>
      <c r="L798" s="11">
        <f t="shared" si="118"/>
        <v>75</v>
      </c>
      <c r="M798" s="11">
        <v>225.75</v>
      </c>
      <c r="N798" s="11">
        <f t="shared" si="119"/>
        <v>-150.75</v>
      </c>
      <c r="O798" s="12">
        <f t="shared" si="120"/>
        <v>-2.0099999999999998</v>
      </c>
      <c r="P798" s="6" t="s">
        <v>21</v>
      </c>
      <c r="Q798" s="6" t="str">
        <f>VLOOKUP(C798,'[1]Customer List Query'!$A$2:$B$48,2,FALSE)</f>
        <v>Scott</v>
      </c>
      <c r="R798" s="13"/>
    </row>
    <row r="799" spans="1:18" x14ac:dyDescent="0.25">
      <c r="A799" s="6">
        <v>11199</v>
      </c>
      <c r="B799" s="7">
        <v>40442</v>
      </c>
      <c r="C799" s="14" t="s">
        <v>74</v>
      </c>
      <c r="D799" s="14" t="s">
        <v>106</v>
      </c>
      <c r="E799" s="6" t="s">
        <v>18</v>
      </c>
      <c r="F799" s="6" t="s">
        <v>33</v>
      </c>
      <c r="G799" s="6" t="s">
        <v>20</v>
      </c>
      <c r="H799" s="9">
        <v>9.9499999999999993</v>
      </c>
      <c r="I799" s="10">
        <v>4</v>
      </c>
      <c r="J799" s="9">
        <f>ROUND(H799*I799,2)</f>
        <v>39.799999999999997</v>
      </c>
      <c r="K799" s="9">
        <f>J799*0.06</f>
        <v>2.3879999999999999</v>
      </c>
      <c r="L799" s="11">
        <f t="shared" si="118"/>
        <v>42.19</v>
      </c>
      <c r="M799" s="11">
        <v>3.58</v>
      </c>
      <c r="N799" s="11">
        <f t="shared" si="119"/>
        <v>36.22</v>
      </c>
      <c r="O799" s="12">
        <f t="shared" si="120"/>
        <v>0.91005025125628147</v>
      </c>
      <c r="P799" s="6" t="s">
        <v>21</v>
      </c>
      <c r="Q799" s="6" t="str">
        <f>VLOOKUP(C799,'[1]Customer List Query'!$A$2:$B$48,2,FALSE)</f>
        <v>Steve</v>
      </c>
      <c r="R799" s="13"/>
    </row>
    <row r="800" spans="1:18" x14ac:dyDescent="0.25">
      <c r="A800" s="6">
        <v>11200</v>
      </c>
      <c r="B800" s="7">
        <v>40446</v>
      </c>
      <c r="C800" t="s">
        <v>22</v>
      </c>
      <c r="D800" s="14" t="s">
        <v>105</v>
      </c>
      <c r="E800" s="6" t="s">
        <v>18</v>
      </c>
      <c r="F800" s="6" t="s">
        <v>76</v>
      </c>
      <c r="G800" s="6" t="s">
        <v>49</v>
      </c>
      <c r="H800" s="9">
        <v>40</v>
      </c>
      <c r="I800" s="10"/>
      <c r="J800" s="9">
        <f>H800</f>
        <v>40</v>
      </c>
      <c r="K800" s="9">
        <v>0</v>
      </c>
      <c r="L800" s="11">
        <f t="shared" si="118"/>
        <v>40</v>
      </c>
      <c r="M800" s="11">
        <v>59.2</v>
      </c>
      <c r="N800" s="11">
        <f t="shared" si="119"/>
        <v>-19.200000000000003</v>
      </c>
      <c r="O800" s="12">
        <f t="shared" si="120"/>
        <v>-0.48000000000000009</v>
      </c>
      <c r="P800" s="6" t="s">
        <v>21</v>
      </c>
      <c r="Q800" s="6" t="str">
        <f>VLOOKUP(C800,'[1]Customer List Query'!$A$2:$B$48,2,FALSE)</f>
        <v>Chris</v>
      </c>
      <c r="R800" s="13"/>
    </row>
    <row r="801" spans="1:18" x14ac:dyDescent="0.25">
      <c r="A801" s="6">
        <v>11201</v>
      </c>
      <c r="B801" s="7">
        <v>40446</v>
      </c>
      <c r="C801" s="14" t="s">
        <v>25</v>
      </c>
      <c r="D801" s="14" t="s">
        <v>106</v>
      </c>
      <c r="E801" s="8" t="s">
        <v>26</v>
      </c>
      <c r="F801" s="8" t="s">
        <v>46</v>
      </c>
      <c r="G801" s="6" t="s">
        <v>31</v>
      </c>
      <c r="H801" s="9">
        <v>19.95</v>
      </c>
      <c r="I801" s="10">
        <v>6</v>
      </c>
      <c r="J801" s="9">
        <f t="shared" ref="J801:J807" si="121">ROUND(H801*I801,2)</f>
        <v>119.7</v>
      </c>
      <c r="K801" s="9">
        <f t="shared" ref="K801:K808" si="122">J801*0.06</f>
        <v>7.1819999999999995</v>
      </c>
      <c r="L801" s="11">
        <f t="shared" si="118"/>
        <v>126.88</v>
      </c>
      <c r="M801" s="11">
        <v>6.78</v>
      </c>
      <c r="N801" s="11">
        <f t="shared" si="119"/>
        <v>112.92</v>
      </c>
      <c r="O801" s="12">
        <f t="shared" si="120"/>
        <v>0.94335839598997495</v>
      </c>
      <c r="P801" s="6" t="s">
        <v>21</v>
      </c>
      <c r="Q801" s="6" t="str">
        <f>VLOOKUP(C801,'[1]Customer List Query'!$A$2:$B$48,2,FALSE)</f>
        <v>Scott</v>
      </c>
      <c r="R801" s="13"/>
    </row>
    <row r="802" spans="1:18" x14ac:dyDescent="0.25">
      <c r="A802" s="6">
        <v>11202</v>
      </c>
      <c r="B802" s="7">
        <v>40446</v>
      </c>
      <c r="C802" t="s">
        <v>34</v>
      </c>
      <c r="D802" s="14" t="s">
        <v>104</v>
      </c>
      <c r="E802" s="8" t="s">
        <v>26</v>
      </c>
      <c r="F802" s="6" t="s">
        <v>33</v>
      </c>
      <c r="G802" s="6" t="s">
        <v>20</v>
      </c>
      <c r="H802" s="9">
        <v>24.95</v>
      </c>
      <c r="I802" s="10">
        <v>2</v>
      </c>
      <c r="J802" s="9">
        <f t="shared" si="121"/>
        <v>49.9</v>
      </c>
      <c r="K802" s="9">
        <f t="shared" si="122"/>
        <v>2.9939999999999998</v>
      </c>
      <c r="L802" s="11">
        <f t="shared" si="118"/>
        <v>52.89</v>
      </c>
      <c r="M802" s="11">
        <v>48.65</v>
      </c>
      <c r="N802" s="11">
        <f t="shared" si="119"/>
        <v>1.25</v>
      </c>
      <c r="O802" s="12">
        <f t="shared" si="120"/>
        <v>2.5050100200400802E-2</v>
      </c>
      <c r="P802" s="6" t="s">
        <v>21</v>
      </c>
      <c r="Q802" s="6" t="str">
        <f>VLOOKUP(C802,'[1]Customer List Query'!$A$2:$B$48,2,FALSE)</f>
        <v>Sabrina</v>
      </c>
      <c r="R802" s="13"/>
    </row>
    <row r="803" spans="1:18" x14ac:dyDescent="0.25">
      <c r="A803" s="6">
        <v>11203</v>
      </c>
      <c r="B803" s="7">
        <v>40447</v>
      </c>
      <c r="C803" s="14" t="s">
        <v>77</v>
      </c>
      <c r="D803" s="14" t="s">
        <v>106</v>
      </c>
      <c r="E803" s="8" t="s">
        <v>26</v>
      </c>
      <c r="F803" s="6" t="s">
        <v>30</v>
      </c>
      <c r="G803" s="6" t="s">
        <v>31</v>
      </c>
      <c r="H803" s="9">
        <v>40</v>
      </c>
      <c r="I803" s="10">
        <v>3</v>
      </c>
      <c r="J803" s="9">
        <f t="shared" si="121"/>
        <v>120</v>
      </c>
      <c r="K803" s="9">
        <f t="shared" si="122"/>
        <v>7.1999999999999993</v>
      </c>
      <c r="L803" s="11">
        <f t="shared" si="118"/>
        <v>127.2</v>
      </c>
      <c r="M803" s="11">
        <v>200</v>
      </c>
      <c r="N803" s="11">
        <f t="shared" si="119"/>
        <v>-80</v>
      </c>
      <c r="O803" s="12">
        <f t="shared" si="120"/>
        <v>-0.66666666666666663</v>
      </c>
      <c r="P803" s="6" t="s">
        <v>24</v>
      </c>
      <c r="Q803" s="6" t="str">
        <f>VLOOKUP(C803,'[1]Customer List Query'!$A$2:$B$48,2,FALSE)</f>
        <v>Bobby</v>
      </c>
      <c r="R803" s="13"/>
    </row>
    <row r="804" spans="1:18" x14ac:dyDescent="0.25">
      <c r="A804" s="6">
        <v>11204</v>
      </c>
      <c r="B804" s="7">
        <v>40447</v>
      </c>
      <c r="C804" s="14" t="s">
        <v>25</v>
      </c>
      <c r="D804" s="14" t="s">
        <v>106</v>
      </c>
      <c r="E804" s="8" t="s">
        <v>26</v>
      </c>
      <c r="F804" s="8" t="s">
        <v>39</v>
      </c>
      <c r="G804" s="6" t="s">
        <v>31</v>
      </c>
      <c r="H804" s="9">
        <v>199</v>
      </c>
      <c r="I804" s="10">
        <v>1</v>
      </c>
      <c r="J804" s="9">
        <f t="shared" si="121"/>
        <v>199</v>
      </c>
      <c r="K804" s="9">
        <f t="shared" si="122"/>
        <v>11.94</v>
      </c>
      <c r="L804" s="11">
        <f t="shared" si="118"/>
        <v>210.94</v>
      </c>
      <c r="M804" s="11">
        <v>111.44</v>
      </c>
      <c r="N804" s="11">
        <f t="shared" si="119"/>
        <v>87.56</v>
      </c>
      <c r="O804" s="12">
        <f t="shared" si="120"/>
        <v>0.44</v>
      </c>
      <c r="P804" s="6" t="s">
        <v>43</v>
      </c>
      <c r="Q804" s="6" t="str">
        <f>VLOOKUP(C804,'[1]Customer List Query'!$A$2:$B$48,2,FALSE)</f>
        <v>Scott</v>
      </c>
      <c r="R804" s="13"/>
    </row>
    <row r="805" spans="1:18" x14ac:dyDescent="0.25">
      <c r="A805" s="6">
        <v>11205</v>
      </c>
      <c r="B805" s="7">
        <v>40447</v>
      </c>
      <c r="C805" t="s">
        <v>47</v>
      </c>
      <c r="D805" s="14" t="s">
        <v>104</v>
      </c>
      <c r="E805" s="6" t="s">
        <v>18</v>
      </c>
      <c r="F805" s="6" t="s">
        <v>37</v>
      </c>
      <c r="G805" s="6" t="s">
        <v>31</v>
      </c>
      <c r="H805" s="9">
        <v>23.99</v>
      </c>
      <c r="I805" s="10">
        <v>9</v>
      </c>
      <c r="J805" s="9">
        <f t="shared" si="121"/>
        <v>215.91</v>
      </c>
      <c r="K805" s="9">
        <f t="shared" si="122"/>
        <v>12.954599999999999</v>
      </c>
      <c r="L805" s="11">
        <f t="shared" si="118"/>
        <v>228.86</v>
      </c>
      <c r="M805" s="11">
        <v>12</v>
      </c>
      <c r="N805" s="11">
        <f t="shared" si="119"/>
        <v>203.91</v>
      </c>
      <c r="O805" s="12">
        <f t="shared" si="120"/>
        <v>0.94442128664721414</v>
      </c>
      <c r="P805" s="6" t="s">
        <v>21</v>
      </c>
      <c r="Q805" s="6" t="str">
        <f>VLOOKUP(C805,'[1]Customer List Query'!$A$2:$B$48,2,FALSE)</f>
        <v>Chris</v>
      </c>
      <c r="R805" s="13"/>
    </row>
    <row r="806" spans="1:18" x14ac:dyDescent="0.25">
      <c r="A806" s="6">
        <v>11206</v>
      </c>
      <c r="B806" s="7">
        <v>40447</v>
      </c>
      <c r="C806" t="s">
        <v>40</v>
      </c>
      <c r="D806" s="14" t="s">
        <v>108</v>
      </c>
      <c r="E806" s="6" t="s">
        <v>18</v>
      </c>
      <c r="F806" s="6" t="s">
        <v>33</v>
      </c>
      <c r="G806" s="6" t="s">
        <v>20</v>
      </c>
      <c r="H806" s="9">
        <v>24.95</v>
      </c>
      <c r="I806" s="10">
        <v>10</v>
      </c>
      <c r="J806" s="9">
        <f t="shared" si="121"/>
        <v>249.5</v>
      </c>
      <c r="K806" s="9">
        <f t="shared" si="122"/>
        <v>14.969999999999999</v>
      </c>
      <c r="L806" s="11">
        <f t="shared" si="118"/>
        <v>264.47000000000003</v>
      </c>
      <c r="M806" s="11">
        <v>73.849999999999994</v>
      </c>
      <c r="N806" s="11">
        <f t="shared" si="119"/>
        <v>175.65</v>
      </c>
      <c r="O806" s="12">
        <f t="shared" si="120"/>
        <v>0.7040080160320642</v>
      </c>
      <c r="P806" s="6" t="s">
        <v>21</v>
      </c>
      <c r="Q806" s="6" t="str">
        <f>VLOOKUP(C806,'[1]Customer List Query'!$A$2:$B$48,2,FALSE)</f>
        <v>Sandra</v>
      </c>
      <c r="R806" s="13"/>
    </row>
    <row r="807" spans="1:18" x14ac:dyDescent="0.25">
      <c r="A807" s="6">
        <v>11207</v>
      </c>
      <c r="B807" s="7">
        <v>40447</v>
      </c>
      <c r="C807" s="14" t="s">
        <v>25</v>
      </c>
      <c r="D807" s="14" t="s">
        <v>106</v>
      </c>
      <c r="E807" s="8" t="s">
        <v>26</v>
      </c>
      <c r="F807" s="6" t="s">
        <v>60</v>
      </c>
      <c r="G807" s="6" t="s">
        <v>28</v>
      </c>
      <c r="H807" s="9">
        <v>189.99</v>
      </c>
      <c r="I807" s="10">
        <v>7</v>
      </c>
      <c r="J807" s="9">
        <f t="shared" si="121"/>
        <v>1329.93</v>
      </c>
      <c r="K807" s="9">
        <f t="shared" si="122"/>
        <v>79.7958</v>
      </c>
      <c r="L807" s="11">
        <f t="shared" si="118"/>
        <v>1409.73</v>
      </c>
      <c r="M807" s="11">
        <v>518.66999999999996</v>
      </c>
      <c r="N807" s="11">
        <f t="shared" si="119"/>
        <v>811.2600000000001</v>
      </c>
      <c r="O807" s="12">
        <f t="shared" si="120"/>
        <v>0.61000203018203969</v>
      </c>
      <c r="P807" s="6" t="s">
        <v>21</v>
      </c>
      <c r="Q807" s="6" t="str">
        <f>VLOOKUP(C807,'[1]Customer List Query'!$A$2:$B$48,2,FALSE)</f>
        <v>Scott</v>
      </c>
      <c r="R807" s="13"/>
    </row>
    <row r="808" spans="1:18" x14ac:dyDescent="0.25">
      <c r="A808" s="6">
        <v>11208</v>
      </c>
      <c r="B808" s="7">
        <v>40447</v>
      </c>
      <c r="C808" t="s">
        <v>45</v>
      </c>
      <c r="D808" s="14" t="s">
        <v>108</v>
      </c>
      <c r="E808" s="8" t="s">
        <v>26</v>
      </c>
      <c r="F808" s="6" t="s">
        <v>99</v>
      </c>
      <c r="G808" s="6" t="s">
        <v>49</v>
      </c>
      <c r="H808" s="9">
        <v>76.900000000000006</v>
      </c>
      <c r="I808" s="10"/>
      <c r="J808" s="9">
        <f>H808</f>
        <v>76.900000000000006</v>
      </c>
      <c r="K808" s="9">
        <f t="shared" si="122"/>
        <v>4.6139999999999999</v>
      </c>
      <c r="L808" s="11">
        <f t="shared" si="118"/>
        <v>81.510000000000005</v>
      </c>
      <c r="M808" s="11">
        <v>283.76</v>
      </c>
      <c r="N808" s="11">
        <f t="shared" si="119"/>
        <v>-206.85999999999999</v>
      </c>
      <c r="O808" s="12">
        <f t="shared" si="120"/>
        <v>-2.6899869960988294</v>
      </c>
      <c r="P808" s="6" t="s">
        <v>21</v>
      </c>
      <c r="Q808" s="6" t="str">
        <f>VLOOKUP(C808,'[1]Customer List Query'!$A$2:$B$48,2,FALSE)</f>
        <v>Doug</v>
      </c>
      <c r="R808" s="13"/>
    </row>
    <row r="809" spans="1:18" x14ac:dyDescent="0.25">
      <c r="A809" s="6">
        <v>11209</v>
      </c>
      <c r="B809" s="7">
        <v>40448</v>
      </c>
      <c r="C809" t="s">
        <v>22</v>
      </c>
      <c r="D809" s="14" t="s">
        <v>105</v>
      </c>
      <c r="E809" s="6" t="s">
        <v>18</v>
      </c>
      <c r="F809" s="6" t="s">
        <v>92</v>
      </c>
      <c r="G809" s="6" t="s">
        <v>49</v>
      </c>
      <c r="H809" s="9">
        <v>60</v>
      </c>
      <c r="I809" s="10"/>
      <c r="J809" s="9">
        <f>H809</f>
        <v>60</v>
      </c>
      <c r="K809" s="9">
        <v>0</v>
      </c>
      <c r="L809" s="11">
        <f t="shared" si="118"/>
        <v>60</v>
      </c>
      <c r="M809" s="11">
        <v>77.400000000000006</v>
      </c>
      <c r="N809" s="11">
        <f t="shared" si="119"/>
        <v>-17.400000000000006</v>
      </c>
      <c r="O809" s="12">
        <f t="shared" si="120"/>
        <v>-0.29000000000000009</v>
      </c>
      <c r="P809" s="6" t="s">
        <v>21</v>
      </c>
      <c r="Q809" s="6" t="str">
        <f>VLOOKUP(C809,'[1]Customer List Query'!$A$2:$B$48,2,FALSE)</f>
        <v>Chris</v>
      </c>
      <c r="R809" s="13"/>
    </row>
    <row r="810" spans="1:18" x14ac:dyDescent="0.25">
      <c r="A810" s="6">
        <v>11210</v>
      </c>
      <c r="B810" s="7">
        <v>40448</v>
      </c>
      <c r="C810" s="14" t="s">
        <v>73</v>
      </c>
      <c r="D810" s="14" t="s">
        <v>104</v>
      </c>
      <c r="E810" s="6" t="s">
        <v>18</v>
      </c>
      <c r="F810" s="6" t="s">
        <v>23</v>
      </c>
      <c r="G810" s="6" t="s">
        <v>20</v>
      </c>
      <c r="H810" s="9">
        <v>3</v>
      </c>
      <c r="I810" s="10">
        <v>4</v>
      </c>
      <c r="J810" s="9">
        <f>ROUND(H810*I810,2)</f>
        <v>12</v>
      </c>
      <c r="K810" s="9">
        <f>J810*0.06</f>
        <v>0.72</v>
      </c>
      <c r="L810" s="11">
        <f t="shared" si="118"/>
        <v>12.72</v>
      </c>
      <c r="M810" s="11">
        <v>30</v>
      </c>
      <c r="N810" s="11">
        <f t="shared" si="119"/>
        <v>-18</v>
      </c>
      <c r="O810" s="12">
        <f t="shared" si="120"/>
        <v>-1.5</v>
      </c>
      <c r="P810" s="6" t="s">
        <v>24</v>
      </c>
      <c r="Q810" s="6" t="str">
        <f>VLOOKUP(C810,'[1]Customer List Query'!$A$2:$B$48,2,FALSE)</f>
        <v>Kelly</v>
      </c>
      <c r="R810" s="13"/>
    </row>
    <row r="811" spans="1:18" x14ac:dyDescent="0.25">
      <c r="A811" s="6">
        <v>11211</v>
      </c>
      <c r="B811" s="7">
        <v>40448</v>
      </c>
      <c r="C811" s="14" t="s">
        <v>64</v>
      </c>
      <c r="D811" s="14" t="s">
        <v>104</v>
      </c>
      <c r="E811" s="8" t="s">
        <v>65</v>
      </c>
      <c r="F811" s="6" t="s">
        <v>55</v>
      </c>
      <c r="G811" s="6" t="s">
        <v>28</v>
      </c>
      <c r="H811" s="9">
        <v>199</v>
      </c>
      <c r="I811" s="10">
        <v>5</v>
      </c>
      <c r="J811" s="9">
        <f>ROUND(H811*I811,2)</f>
        <v>995</v>
      </c>
      <c r="K811" s="9">
        <f>J811*0.06</f>
        <v>59.699999999999996</v>
      </c>
      <c r="L811" s="11">
        <f t="shared" si="118"/>
        <v>1054.7</v>
      </c>
      <c r="M811" s="11">
        <v>568.57000000000005</v>
      </c>
      <c r="N811" s="11">
        <f t="shared" si="119"/>
        <v>426.42999999999995</v>
      </c>
      <c r="O811" s="12">
        <f t="shared" si="120"/>
        <v>0.42857286432160802</v>
      </c>
      <c r="P811" s="6" t="s">
        <v>24</v>
      </c>
      <c r="Q811" s="6" t="str">
        <f>VLOOKUP(C811,'[1]Customer List Query'!$A$2:$B$48,2,FALSE)</f>
        <v>Chris</v>
      </c>
      <c r="R811" s="13"/>
    </row>
    <row r="812" spans="1:18" x14ac:dyDescent="0.25">
      <c r="A812" s="6">
        <v>11212</v>
      </c>
      <c r="B812" s="7">
        <v>40448</v>
      </c>
      <c r="C812" t="s">
        <v>36</v>
      </c>
      <c r="D812" s="14" t="s">
        <v>107</v>
      </c>
      <c r="E812" s="6" t="s">
        <v>18</v>
      </c>
      <c r="F812" s="6" t="s">
        <v>48</v>
      </c>
      <c r="G812" s="6" t="s">
        <v>49</v>
      </c>
      <c r="H812" s="9">
        <v>216</v>
      </c>
      <c r="I812" s="10"/>
      <c r="J812" s="9">
        <f>H812</f>
        <v>216</v>
      </c>
      <c r="K812" s="9">
        <v>0</v>
      </c>
      <c r="L812" s="11">
        <f t="shared" si="118"/>
        <v>216</v>
      </c>
      <c r="M812" s="11">
        <v>328.32</v>
      </c>
      <c r="N812" s="11">
        <f t="shared" si="119"/>
        <v>-112.32</v>
      </c>
      <c r="O812" s="12">
        <f t="shared" si="120"/>
        <v>-0.52</v>
      </c>
      <c r="P812" s="6" t="s">
        <v>21</v>
      </c>
      <c r="Q812" s="6" t="str">
        <f>VLOOKUP(C812,'[1]Customer List Query'!$A$2:$B$48,2,FALSE)</f>
        <v>Kelly</v>
      </c>
      <c r="R812" s="13"/>
    </row>
    <row r="813" spans="1:18" x14ac:dyDescent="0.25">
      <c r="A813" s="6">
        <v>11213</v>
      </c>
      <c r="B813" s="7">
        <v>40448</v>
      </c>
      <c r="C813" t="s">
        <v>93</v>
      </c>
      <c r="D813" s="14" t="s">
        <v>109</v>
      </c>
      <c r="E813" s="6" t="s">
        <v>18</v>
      </c>
      <c r="F813" s="6" t="s">
        <v>41</v>
      </c>
      <c r="G813" s="8" t="s">
        <v>42</v>
      </c>
      <c r="H813" s="9">
        <v>229.49</v>
      </c>
      <c r="I813" s="10">
        <v>1</v>
      </c>
      <c r="J813" s="9">
        <f t="shared" ref="J813:J830" si="123">ROUND(H813*I813,2)</f>
        <v>229.49</v>
      </c>
      <c r="K813" s="9">
        <f t="shared" ref="K813:K830" si="124">J813*0.06</f>
        <v>13.769399999999999</v>
      </c>
      <c r="L813" s="11">
        <f t="shared" si="118"/>
        <v>243.26</v>
      </c>
      <c r="M813" s="11">
        <v>399.31</v>
      </c>
      <c r="N813" s="11">
        <f t="shared" si="119"/>
        <v>-169.82</v>
      </c>
      <c r="O813" s="12">
        <f t="shared" si="120"/>
        <v>-0.73998867053030626</v>
      </c>
      <c r="P813" s="6" t="s">
        <v>21</v>
      </c>
      <c r="Q813" s="6" t="str">
        <f>VLOOKUP(C813,'[1]Customer List Query'!$A$2:$B$48,2,FALSE)</f>
        <v>Chris</v>
      </c>
      <c r="R813" s="13"/>
    </row>
    <row r="814" spans="1:18" x14ac:dyDescent="0.25">
      <c r="A814" s="6">
        <v>11214</v>
      </c>
      <c r="B814" s="7">
        <v>40448</v>
      </c>
      <c r="C814" t="s">
        <v>69</v>
      </c>
      <c r="D814" s="14" t="s">
        <v>104</v>
      </c>
      <c r="E814" s="6" t="s">
        <v>18</v>
      </c>
      <c r="F814" s="6" t="s">
        <v>58</v>
      </c>
      <c r="G814" s="8" t="s">
        <v>42</v>
      </c>
      <c r="H814" s="9">
        <v>29.95</v>
      </c>
      <c r="I814" s="10">
        <v>10</v>
      </c>
      <c r="J814" s="9">
        <f t="shared" si="123"/>
        <v>299.5</v>
      </c>
      <c r="K814" s="9">
        <f t="shared" si="124"/>
        <v>17.97</v>
      </c>
      <c r="L814" s="11">
        <f t="shared" si="118"/>
        <v>317.47000000000003</v>
      </c>
      <c r="M814" s="11">
        <v>32.35</v>
      </c>
      <c r="N814" s="11">
        <f t="shared" si="119"/>
        <v>267.14999999999998</v>
      </c>
      <c r="O814" s="12">
        <f t="shared" si="120"/>
        <v>0.89198664440734554</v>
      </c>
      <c r="P814" s="6" t="s">
        <v>21</v>
      </c>
      <c r="Q814" s="6" t="str">
        <f>VLOOKUP(C814,'[1]Customer List Query'!$A$2:$B$48,2,FALSE)</f>
        <v>Tammy</v>
      </c>
      <c r="R814" s="13"/>
    </row>
    <row r="815" spans="1:18" x14ac:dyDescent="0.25">
      <c r="A815" s="6">
        <v>11215</v>
      </c>
      <c r="B815" s="7">
        <v>40448</v>
      </c>
      <c r="C815" t="s">
        <v>34</v>
      </c>
      <c r="D815" s="14" t="s">
        <v>104</v>
      </c>
      <c r="E815" s="8" t="s">
        <v>26</v>
      </c>
      <c r="F815" s="6" t="s">
        <v>51</v>
      </c>
      <c r="G815" s="6" t="s">
        <v>31</v>
      </c>
      <c r="H815" s="9">
        <v>629.5</v>
      </c>
      <c r="I815" s="10">
        <v>3</v>
      </c>
      <c r="J815" s="9">
        <f t="shared" si="123"/>
        <v>1888.5</v>
      </c>
      <c r="K815" s="9">
        <f t="shared" si="124"/>
        <v>113.31</v>
      </c>
      <c r="L815" s="11">
        <f t="shared" si="118"/>
        <v>2001.81</v>
      </c>
      <c r="M815" s="11">
        <v>201.44</v>
      </c>
      <c r="N815" s="11">
        <f t="shared" si="119"/>
        <v>1687.06</v>
      </c>
      <c r="O815" s="12">
        <f t="shared" si="120"/>
        <v>0.89333333333333331</v>
      </c>
      <c r="P815" s="6" t="s">
        <v>21</v>
      </c>
      <c r="Q815" s="6" t="str">
        <f>VLOOKUP(C815,'[1]Customer List Query'!$A$2:$B$48,2,FALSE)</f>
        <v>Sabrina</v>
      </c>
      <c r="R815" s="13"/>
    </row>
    <row r="816" spans="1:18" x14ac:dyDescent="0.25">
      <c r="A816" s="6">
        <v>11216</v>
      </c>
      <c r="B816" s="7">
        <v>40448</v>
      </c>
      <c r="C816" s="14" t="s">
        <v>73</v>
      </c>
      <c r="D816" s="14" t="s">
        <v>104</v>
      </c>
      <c r="E816" s="6" t="s">
        <v>18</v>
      </c>
      <c r="F816" s="6" t="s">
        <v>58</v>
      </c>
      <c r="G816" s="8" t="s">
        <v>42</v>
      </c>
      <c r="H816" s="9">
        <v>29.95</v>
      </c>
      <c r="I816" s="10">
        <v>6</v>
      </c>
      <c r="J816" s="9">
        <f t="shared" si="123"/>
        <v>179.7</v>
      </c>
      <c r="K816" s="9">
        <f t="shared" si="124"/>
        <v>10.781999999999998</v>
      </c>
      <c r="L816" s="11">
        <f t="shared" si="118"/>
        <v>190.48</v>
      </c>
      <c r="M816" s="11">
        <v>13.48</v>
      </c>
      <c r="N816" s="11">
        <f t="shared" si="119"/>
        <v>166.22</v>
      </c>
      <c r="O816" s="12">
        <f t="shared" si="120"/>
        <v>0.92498608792431836</v>
      </c>
      <c r="P816" s="6" t="s">
        <v>21</v>
      </c>
      <c r="Q816" s="6" t="str">
        <f>VLOOKUP(C816,'[1]Customer List Query'!$A$2:$B$48,2,FALSE)</f>
        <v>Kelly</v>
      </c>
      <c r="R816" s="13"/>
    </row>
    <row r="817" spans="1:18" x14ac:dyDescent="0.25">
      <c r="A817" s="6">
        <v>11217</v>
      </c>
      <c r="B817" s="7">
        <v>40449</v>
      </c>
      <c r="C817" s="14" t="s">
        <v>57</v>
      </c>
      <c r="D817" s="14" t="s">
        <v>104</v>
      </c>
      <c r="E817" s="6" t="s">
        <v>18</v>
      </c>
      <c r="F817" s="6" t="s">
        <v>100</v>
      </c>
      <c r="G817" s="6" t="s">
        <v>28</v>
      </c>
      <c r="H817" s="9">
        <v>295.95</v>
      </c>
      <c r="I817" s="10">
        <v>9</v>
      </c>
      <c r="J817" s="9">
        <f t="shared" si="123"/>
        <v>2663.55</v>
      </c>
      <c r="K817" s="9">
        <f t="shared" si="124"/>
        <v>159.81300000000002</v>
      </c>
      <c r="L817" s="11">
        <f t="shared" si="118"/>
        <v>2823.36</v>
      </c>
      <c r="M817" s="11">
        <v>603.74</v>
      </c>
      <c r="N817" s="11">
        <f t="shared" si="119"/>
        <v>2059.8100000000004</v>
      </c>
      <c r="O817" s="12">
        <f t="shared" si="120"/>
        <v>0.77333258245574521</v>
      </c>
      <c r="P817" s="6" t="s">
        <v>21</v>
      </c>
      <c r="Q817" s="6" t="str">
        <f>VLOOKUP(C817,'[1]Customer List Query'!$A$2:$B$48,2,FALSE)</f>
        <v>Kelly</v>
      </c>
      <c r="R817" s="13"/>
    </row>
    <row r="818" spans="1:18" x14ac:dyDescent="0.25">
      <c r="A818" s="6">
        <v>11218</v>
      </c>
      <c r="B818" s="7">
        <v>40449</v>
      </c>
      <c r="C818" s="14" t="s">
        <v>73</v>
      </c>
      <c r="D818" s="14" t="s">
        <v>104</v>
      </c>
      <c r="E818" s="6" t="s">
        <v>18</v>
      </c>
      <c r="F818" s="6" t="s">
        <v>58</v>
      </c>
      <c r="G818" s="8" t="s">
        <v>42</v>
      </c>
      <c r="H818" s="9">
        <v>29.95</v>
      </c>
      <c r="I818" s="10">
        <v>4</v>
      </c>
      <c r="J818" s="9">
        <f t="shared" si="123"/>
        <v>119.8</v>
      </c>
      <c r="K818" s="9">
        <f t="shared" si="124"/>
        <v>7.1879999999999997</v>
      </c>
      <c r="L818" s="11">
        <f t="shared" si="118"/>
        <v>126.99</v>
      </c>
      <c r="M818" s="11">
        <v>53.91</v>
      </c>
      <c r="N818" s="11">
        <f t="shared" si="119"/>
        <v>65.89</v>
      </c>
      <c r="O818" s="12">
        <f t="shared" si="120"/>
        <v>0.55000000000000004</v>
      </c>
      <c r="P818" s="6" t="s">
        <v>21</v>
      </c>
      <c r="Q818" s="6" t="str">
        <f>VLOOKUP(C818,'[1]Customer List Query'!$A$2:$B$48,2,FALSE)</f>
        <v>Kelly</v>
      </c>
      <c r="R818" s="13"/>
    </row>
    <row r="819" spans="1:18" x14ac:dyDescent="0.25">
      <c r="A819" s="6">
        <v>11219</v>
      </c>
      <c r="B819" s="7">
        <v>40449</v>
      </c>
      <c r="C819" t="s">
        <v>34</v>
      </c>
      <c r="D819" s="14" t="s">
        <v>104</v>
      </c>
      <c r="E819" s="8" t="s">
        <v>26</v>
      </c>
      <c r="F819" s="6" t="s">
        <v>88</v>
      </c>
      <c r="G819" s="8" t="s">
        <v>42</v>
      </c>
      <c r="H819" s="9">
        <v>129.99</v>
      </c>
      <c r="I819" s="10">
        <v>6</v>
      </c>
      <c r="J819" s="9">
        <f t="shared" si="123"/>
        <v>779.94</v>
      </c>
      <c r="K819" s="9">
        <f t="shared" si="124"/>
        <v>46.796399999999998</v>
      </c>
      <c r="L819" s="11">
        <f t="shared" si="118"/>
        <v>826.74</v>
      </c>
      <c r="M819" s="11">
        <v>181.99</v>
      </c>
      <c r="N819" s="11">
        <f t="shared" si="119"/>
        <v>597.95000000000005</v>
      </c>
      <c r="O819" s="12">
        <f t="shared" si="120"/>
        <v>0.76666153806703086</v>
      </c>
      <c r="P819" s="6" t="s">
        <v>21</v>
      </c>
      <c r="Q819" s="6" t="str">
        <f>VLOOKUP(C819,'[1]Customer List Query'!$A$2:$B$48,2,FALSE)</f>
        <v>Sabrina</v>
      </c>
      <c r="R819" s="13"/>
    </row>
    <row r="820" spans="1:18" x14ac:dyDescent="0.25">
      <c r="A820" s="6">
        <v>11220</v>
      </c>
      <c r="B820" s="7">
        <v>40449</v>
      </c>
      <c r="C820" t="s">
        <v>91</v>
      </c>
      <c r="D820" s="14" t="s">
        <v>106</v>
      </c>
      <c r="E820" s="6" t="s">
        <v>18</v>
      </c>
      <c r="F820" s="6" t="s">
        <v>37</v>
      </c>
      <c r="G820" s="6" t="s">
        <v>31</v>
      </c>
      <c r="H820" s="9">
        <v>5.99</v>
      </c>
      <c r="I820" s="10">
        <v>3</v>
      </c>
      <c r="J820" s="9">
        <f t="shared" si="123"/>
        <v>17.97</v>
      </c>
      <c r="K820" s="9">
        <f t="shared" si="124"/>
        <v>1.0781999999999998</v>
      </c>
      <c r="L820" s="11">
        <f t="shared" si="118"/>
        <v>19.05</v>
      </c>
      <c r="M820" s="11">
        <v>26</v>
      </c>
      <c r="N820" s="11">
        <f t="shared" si="119"/>
        <v>-8.0300000000000011</v>
      </c>
      <c r="O820" s="12">
        <f t="shared" si="120"/>
        <v>-0.44685587089593776</v>
      </c>
      <c r="P820" s="6" t="s">
        <v>43</v>
      </c>
      <c r="Q820" s="6" t="str">
        <f>VLOOKUP(C820,'[1]Customer List Query'!$A$2:$B$48,2,FALSE)</f>
        <v>Doug</v>
      </c>
      <c r="R820" s="13"/>
    </row>
    <row r="821" spans="1:18" x14ac:dyDescent="0.25">
      <c r="A821" s="6">
        <v>11221</v>
      </c>
      <c r="B821" s="7">
        <v>40453</v>
      </c>
      <c r="C821" s="14" t="s">
        <v>61</v>
      </c>
      <c r="D821" s="14" t="s">
        <v>105</v>
      </c>
      <c r="E821" s="8" t="s">
        <v>26</v>
      </c>
      <c r="F821" s="6" t="s">
        <v>101</v>
      </c>
      <c r="G821" s="6" t="s">
        <v>28</v>
      </c>
      <c r="H821" s="9">
        <v>299.99</v>
      </c>
      <c r="I821" s="10">
        <v>8</v>
      </c>
      <c r="J821" s="9">
        <f t="shared" si="123"/>
        <v>2399.92</v>
      </c>
      <c r="K821" s="9">
        <f t="shared" si="124"/>
        <v>143.99520000000001</v>
      </c>
      <c r="L821" s="11">
        <f t="shared" si="118"/>
        <v>2543.92</v>
      </c>
      <c r="M821" s="11">
        <v>1313.96</v>
      </c>
      <c r="N821" s="11">
        <f t="shared" si="119"/>
        <v>1085.96</v>
      </c>
      <c r="O821" s="12">
        <f t="shared" si="120"/>
        <v>0.45249841661388712</v>
      </c>
      <c r="P821" s="6" t="s">
        <v>43</v>
      </c>
      <c r="Q821" s="6" t="str">
        <f>VLOOKUP(C821,'[1]Customer List Query'!$A$2:$B$48,2,FALSE)</f>
        <v>Sandra</v>
      </c>
      <c r="R821" s="13"/>
    </row>
    <row r="822" spans="1:18" x14ac:dyDescent="0.25">
      <c r="A822" s="6">
        <v>11222</v>
      </c>
      <c r="B822" s="7">
        <v>40453</v>
      </c>
      <c r="C822" t="s">
        <v>62</v>
      </c>
      <c r="D822" s="14" t="s">
        <v>109</v>
      </c>
      <c r="E822" s="6" t="s">
        <v>18</v>
      </c>
      <c r="F822" s="6" t="s">
        <v>58</v>
      </c>
      <c r="G822" s="8" t="s">
        <v>42</v>
      </c>
      <c r="H822" s="9">
        <v>89.95</v>
      </c>
      <c r="I822" s="10">
        <v>10</v>
      </c>
      <c r="J822" s="9">
        <f t="shared" si="123"/>
        <v>899.5</v>
      </c>
      <c r="K822" s="9">
        <f t="shared" si="124"/>
        <v>53.97</v>
      </c>
      <c r="L822" s="11">
        <f t="shared" si="118"/>
        <v>953.47</v>
      </c>
      <c r="M822" s="11">
        <v>356.2</v>
      </c>
      <c r="N822" s="11">
        <f t="shared" si="119"/>
        <v>543.29999999999995</v>
      </c>
      <c r="O822" s="12">
        <f t="shared" si="120"/>
        <v>0.60400222345747634</v>
      </c>
      <c r="P822" s="6" t="s">
        <v>21</v>
      </c>
      <c r="Q822" s="6" t="str">
        <f>VLOOKUP(C822,'[1]Customer List Query'!$A$2:$B$48,2,FALSE)</f>
        <v>Bobby</v>
      </c>
      <c r="R822" s="13"/>
    </row>
    <row r="823" spans="1:18" x14ac:dyDescent="0.25">
      <c r="A823" s="6">
        <v>11223</v>
      </c>
      <c r="B823" s="7">
        <v>40453</v>
      </c>
      <c r="C823" t="s">
        <v>82</v>
      </c>
      <c r="D823" s="14" t="s">
        <v>109</v>
      </c>
      <c r="E823" s="6" t="s">
        <v>18</v>
      </c>
      <c r="F823" s="8" t="s">
        <v>78</v>
      </c>
      <c r="G823" s="6" t="s">
        <v>20</v>
      </c>
      <c r="H823" s="9">
        <v>15.49</v>
      </c>
      <c r="I823" s="10">
        <v>9</v>
      </c>
      <c r="J823" s="9">
        <f t="shared" si="123"/>
        <v>139.41</v>
      </c>
      <c r="K823" s="9">
        <f t="shared" si="124"/>
        <v>8.3645999999999994</v>
      </c>
      <c r="L823" s="11">
        <f t="shared" si="118"/>
        <v>147.77000000000001</v>
      </c>
      <c r="M823" s="11">
        <v>68.16</v>
      </c>
      <c r="N823" s="11">
        <f t="shared" si="119"/>
        <v>71.25</v>
      </c>
      <c r="O823" s="12">
        <f t="shared" si="120"/>
        <v>0.51108241876479454</v>
      </c>
      <c r="P823" s="6" t="s">
        <v>43</v>
      </c>
      <c r="Q823" s="6" t="str">
        <f>VLOOKUP(C823,'[1]Customer List Query'!$A$2:$B$48,2,FALSE)</f>
        <v>Scott</v>
      </c>
      <c r="R823" s="13"/>
    </row>
    <row r="824" spans="1:18" x14ac:dyDescent="0.25">
      <c r="A824" s="6">
        <v>11224</v>
      </c>
      <c r="B824" s="7">
        <v>40454</v>
      </c>
      <c r="C824" t="s">
        <v>45</v>
      </c>
      <c r="D824" s="14" t="s">
        <v>108</v>
      </c>
      <c r="E824" s="8" t="s">
        <v>26</v>
      </c>
      <c r="F824" s="6" t="s">
        <v>88</v>
      </c>
      <c r="G824" s="8" t="s">
        <v>42</v>
      </c>
      <c r="H824" s="9">
        <v>69.989999999999995</v>
      </c>
      <c r="I824" s="10">
        <v>5</v>
      </c>
      <c r="J824" s="9">
        <f t="shared" si="123"/>
        <v>349.95</v>
      </c>
      <c r="K824" s="9">
        <f t="shared" si="124"/>
        <v>20.997</v>
      </c>
      <c r="L824" s="11">
        <f t="shared" si="118"/>
        <v>370.95</v>
      </c>
      <c r="M824" s="11">
        <v>51.79</v>
      </c>
      <c r="N824" s="11">
        <f t="shared" si="119"/>
        <v>298.15999999999997</v>
      </c>
      <c r="O824" s="12">
        <f t="shared" si="120"/>
        <v>0.85200742963280462</v>
      </c>
      <c r="P824" s="6" t="s">
        <v>21</v>
      </c>
      <c r="Q824" s="6" t="str">
        <f>VLOOKUP(C824,'[1]Customer List Query'!$A$2:$B$48,2,FALSE)</f>
        <v>Doug</v>
      </c>
      <c r="R824" s="13"/>
    </row>
    <row r="825" spans="1:18" x14ac:dyDescent="0.25">
      <c r="A825" s="6">
        <v>11225</v>
      </c>
      <c r="B825" s="7">
        <v>40454</v>
      </c>
      <c r="C825" t="s">
        <v>62</v>
      </c>
      <c r="D825" s="14" t="s">
        <v>109</v>
      </c>
      <c r="E825" s="6" t="s">
        <v>18</v>
      </c>
      <c r="F825" s="8" t="s">
        <v>78</v>
      </c>
      <c r="G825" s="6" t="s">
        <v>20</v>
      </c>
      <c r="H825" s="9">
        <v>15.49</v>
      </c>
      <c r="I825" s="10">
        <v>7</v>
      </c>
      <c r="J825" s="9">
        <f t="shared" si="123"/>
        <v>108.43</v>
      </c>
      <c r="K825" s="9">
        <f t="shared" si="124"/>
        <v>6.5057999999999998</v>
      </c>
      <c r="L825" s="11">
        <f t="shared" si="118"/>
        <v>114.94</v>
      </c>
      <c r="M825" s="11">
        <v>82.25</v>
      </c>
      <c r="N825" s="11">
        <f t="shared" si="119"/>
        <v>26.180000000000007</v>
      </c>
      <c r="O825" s="12">
        <f t="shared" si="120"/>
        <v>0.2414460942543577</v>
      </c>
      <c r="P825" s="6" t="s">
        <v>43</v>
      </c>
      <c r="Q825" s="6" t="str">
        <f>VLOOKUP(C825,'[1]Customer List Query'!$A$2:$B$48,2,FALSE)</f>
        <v>Bobby</v>
      </c>
      <c r="R825" s="13"/>
    </row>
    <row r="826" spans="1:18" x14ac:dyDescent="0.25">
      <c r="A826" s="6">
        <v>11226</v>
      </c>
      <c r="B826" s="7">
        <v>40454</v>
      </c>
      <c r="C826" t="s">
        <v>82</v>
      </c>
      <c r="D826" s="14" t="s">
        <v>109</v>
      </c>
      <c r="E826" s="6" t="s">
        <v>18</v>
      </c>
      <c r="F826" s="6" t="s">
        <v>51</v>
      </c>
      <c r="G826" s="6" t="s">
        <v>31</v>
      </c>
      <c r="H826" s="9">
        <v>499.5</v>
      </c>
      <c r="I826" s="10">
        <v>8</v>
      </c>
      <c r="J826" s="9">
        <f t="shared" si="123"/>
        <v>3996</v>
      </c>
      <c r="K826" s="9">
        <f t="shared" si="124"/>
        <v>239.76</v>
      </c>
      <c r="L826" s="11">
        <f t="shared" si="118"/>
        <v>4235.76</v>
      </c>
      <c r="M826" s="11">
        <v>759.24</v>
      </c>
      <c r="N826" s="11">
        <f t="shared" si="119"/>
        <v>3236.76</v>
      </c>
      <c r="O826" s="12">
        <f t="shared" si="120"/>
        <v>0.81</v>
      </c>
      <c r="P826" s="6" t="s">
        <v>21</v>
      </c>
      <c r="Q826" s="6" t="str">
        <f>VLOOKUP(C826,'[1]Customer List Query'!$A$2:$B$48,2,FALSE)</f>
        <v>Scott</v>
      </c>
      <c r="R826" s="13"/>
    </row>
    <row r="827" spans="1:18" x14ac:dyDescent="0.25">
      <c r="A827" s="6">
        <v>11227</v>
      </c>
      <c r="B827" s="7">
        <v>40454</v>
      </c>
      <c r="C827" t="s">
        <v>34</v>
      </c>
      <c r="D827" s="14" t="s">
        <v>104</v>
      </c>
      <c r="E827" s="8" t="s">
        <v>26</v>
      </c>
      <c r="F827" s="6" t="s">
        <v>37</v>
      </c>
      <c r="G827" s="6" t="s">
        <v>31</v>
      </c>
      <c r="H827" s="9">
        <v>8.99</v>
      </c>
      <c r="I827" s="10">
        <v>2</v>
      </c>
      <c r="J827" s="9">
        <f t="shared" si="123"/>
        <v>17.98</v>
      </c>
      <c r="K827" s="9">
        <f t="shared" si="124"/>
        <v>1.0788</v>
      </c>
      <c r="L827" s="11">
        <f t="shared" si="118"/>
        <v>19.059999999999999</v>
      </c>
      <c r="M827" s="11">
        <v>8.09</v>
      </c>
      <c r="N827" s="11">
        <f t="shared" si="119"/>
        <v>9.89</v>
      </c>
      <c r="O827" s="12">
        <f t="shared" si="120"/>
        <v>0.55005561735261399</v>
      </c>
      <c r="P827" s="6" t="s">
        <v>21</v>
      </c>
      <c r="Q827" s="6" t="str">
        <f>VLOOKUP(C827,'[1]Customer List Query'!$A$2:$B$48,2,FALSE)</f>
        <v>Sabrina</v>
      </c>
      <c r="R827" s="13"/>
    </row>
    <row r="828" spans="1:18" x14ac:dyDescent="0.25">
      <c r="A828" s="6">
        <v>11228</v>
      </c>
      <c r="B828" s="7">
        <v>40454</v>
      </c>
      <c r="C828" t="s">
        <v>32</v>
      </c>
      <c r="D828" s="14" t="s">
        <v>104</v>
      </c>
      <c r="E828" s="6" t="s">
        <v>18</v>
      </c>
      <c r="F828" s="8" t="s">
        <v>78</v>
      </c>
      <c r="G828" s="6" t="s">
        <v>20</v>
      </c>
      <c r="H828" s="9">
        <v>19.95</v>
      </c>
      <c r="I828" s="10">
        <v>3</v>
      </c>
      <c r="J828" s="9">
        <f t="shared" si="123"/>
        <v>59.85</v>
      </c>
      <c r="K828" s="9">
        <f t="shared" si="124"/>
        <v>3.5909999999999997</v>
      </c>
      <c r="L828" s="11">
        <f t="shared" si="118"/>
        <v>63.44</v>
      </c>
      <c r="M828" s="11">
        <v>18.55</v>
      </c>
      <c r="N828" s="11">
        <f t="shared" si="119"/>
        <v>41.3</v>
      </c>
      <c r="O828" s="12">
        <f t="shared" si="120"/>
        <v>0.6900584795321637</v>
      </c>
      <c r="P828" s="6" t="s">
        <v>21</v>
      </c>
      <c r="Q828" s="6" t="str">
        <f>VLOOKUP(C828,'[1]Customer List Query'!$A$2:$B$48,2,FALSE)</f>
        <v>Molly</v>
      </c>
      <c r="R828" s="13"/>
    </row>
    <row r="829" spans="1:18" x14ac:dyDescent="0.25">
      <c r="A829" s="6">
        <v>11229</v>
      </c>
      <c r="B829" s="7">
        <v>40454</v>
      </c>
      <c r="C829" t="s">
        <v>93</v>
      </c>
      <c r="D829" s="14" t="s">
        <v>109</v>
      </c>
      <c r="E829" s="6" t="s">
        <v>18</v>
      </c>
      <c r="F829" s="6" t="s">
        <v>23</v>
      </c>
      <c r="G829" s="6" t="s">
        <v>20</v>
      </c>
      <c r="H829" s="9">
        <v>9.9499999999999993</v>
      </c>
      <c r="I829" s="10">
        <v>4</v>
      </c>
      <c r="J829" s="9">
        <f t="shared" si="123"/>
        <v>39.799999999999997</v>
      </c>
      <c r="K829" s="9">
        <f t="shared" si="124"/>
        <v>2.3879999999999999</v>
      </c>
      <c r="L829" s="11">
        <f t="shared" si="118"/>
        <v>42.19</v>
      </c>
      <c r="M829" s="11">
        <v>21.89</v>
      </c>
      <c r="N829" s="11">
        <f t="shared" si="119"/>
        <v>17.909999999999997</v>
      </c>
      <c r="O829" s="12">
        <f t="shared" si="120"/>
        <v>0.44999999999999996</v>
      </c>
      <c r="P829" s="6" t="s">
        <v>21</v>
      </c>
      <c r="Q829" s="6" t="str">
        <f>VLOOKUP(C829,'[1]Customer List Query'!$A$2:$B$48,2,FALSE)</f>
        <v>Chris</v>
      </c>
      <c r="R829" s="13"/>
    </row>
    <row r="830" spans="1:18" x14ac:dyDescent="0.25">
      <c r="A830" s="6">
        <v>11230</v>
      </c>
      <c r="B830" s="7">
        <v>40455</v>
      </c>
      <c r="C830" t="s">
        <v>59</v>
      </c>
      <c r="D830" s="14" t="s">
        <v>104</v>
      </c>
      <c r="E830" s="6" t="s">
        <v>18</v>
      </c>
      <c r="F830" s="8" t="s">
        <v>46</v>
      </c>
      <c r="G830" s="6" t="s">
        <v>31</v>
      </c>
      <c r="H830" s="9">
        <v>19.95</v>
      </c>
      <c r="I830" s="10">
        <v>8</v>
      </c>
      <c r="J830" s="9">
        <f t="shared" si="123"/>
        <v>159.6</v>
      </c>
      <c r="K830" s="9">
        <f t="shared" si="124"/>
        <v>9.5759999999999987</v>
      </c>
      <c r="L830" s="11">
        <f t="shared" si="118"/>
        <v>169.18</v>
      </c>
      <c r="M830" s="11">
        <v>4.99</v>
      </c>
      <c r="N830" s="11">
        <f t="shared" si="119"/>
        <v>154.60999999999999</v>
      </c>
      <c r="O830" s="12">
        <f t="shared" si="120"/>
        <v>0.96873433583959889</v>
      </c>
      <c r="P830" s="6" t="s">
        <v>21</v>
      </c>
      <c r="Q830" s="6" t="str">
        <f>VLOOKUP(C830,'[1]Customer List Query'!$A$2:$B$48,2,FALSE)</f>
        <v>Steve</v>
      </c>
      <c r="R830" s="13"/>
    </row>
    <row r="831" spans="1:18" x14ac:dyDescent="0.25">
      <c r="A831" s="6">
        <v>11231</v>
      </c>
      <c r="B831" s="7">
        <v>40455</v>
      </c>
      <c r="C831" t="s">
        <v>44</v>
      </c>
      <c r="D831" s="14" t="s">
        <v>104</v>
      </c>
      <c r="E831" s="6" t="s">
        <v>18</v>
      </c>
      <c r="F831" s="6" t="s">
        <v>76</v>
      </c>
      <c r="G831" s="6" t="s">
        <v>49</v>
      </c>
      <c r="H831" s="9">
        <v>40</v>
      </c>
      <c r="I831" s="10"/>
      <c r="J831" s="9">
        <f>H831</f>
        <v>40</v>
      </c>
      <c r="K831" s="9">
        <v>0</v>
      </c>
      <c r="L831" s="11">
        <f t="shared" si="118"/>
        <v>40</v>
      </c>
      <c r="M831" s="11">
        <v>128</v>
      </c>
      <c r="N831" s="11">
        <f t="shared" si="119"/>
        <v>-88</v>
      </c>
      <c r="O831" s="12">
        <f t="shared" si="120"/>
        <v>-2.2000000000000002</v>
      </c>
      <c r="P831" s="6" t="s">
        <v>21</v>
      </c>
      <c r="Q831" s="6" t="str">
        <f>VLOOKUP(C831,'[1]Customer List Query'!$A$2:$B$48,2,FALSE)</f>
        <v>Bobby</v>
      </c>
      <c r="R831" s="13"/>
    </row>
    <row r="832" spans="1:18" x14ac:dyDescent="0.25">
      <c r="A832" s="6">
        <v>11232</v>
      </c>
      <c r="B832" s="7">
        <v>40455</v>
      </c>
      <c r="C832" t="s">
        <v>71</v>
      </c>
      <c r="D832" s="14" t="s">
        <v>104</v>
      </c>
      <c r="E832" s="6" t="s">
        <v>18</v>
      </c>
      <c r="F832" s="6" t="s">
        <v>97</v>
      </c>
      <c r="G832" s="6" t="s">
        <v>20</v>
      </c>
      <c r="H832" s="9">
        <v>17.95</v>
      </c>
      <c r="I832" s="10">
        <v>4</v>
      </c>
      <c r="J832" s="9">
        <f>ROUND(H832*I832,2)</f>
        <v>71.8</v>
      </c>
      <c r="K832" s="9">
        <f>J832*0.06</f>
        <v>4.3079999999999998</v>
      </c>
      <c r="L832" s="11">
        <f t="shared" si="118"/>
        <v>76.11</v>
      </c>
      <c r="M832" s="11">
        <v>20.82</v>
      </c>
      <c r="N832" s="11">
        <f t="shared" si="119"/>
        <v>50.98</v>
      </c>
      <c r="O832" s="12">
        <f t="shared" si="120"/>
        <v>0.71002785515320332</v>
      </c>
      <c r="P832" s="6" t="s">
        <v>21</v>
      </c>
      <c r="Q832" s="6" t="str">
        <f>VLOOKUP(C832,'[1]Customer List Query'!$A$2:$B$48,2,FALSE)</f>
        <v>Molly</v>
      </c>
      <c r="R832" s="13"/>
    </row>
    <row r="833" spans="1:18" x14ac:dyDescent="0.25">
      <c r="A833" s="6">
        <v>11233</v>
      </c>
      <c r="B833" s="7">
        <v>40455</v>
      </c>
      <c r="C833" t="s">
        <v>93</v>
      </c>
      <c r="D833" s="14" t="s">
        <v>109</v>
      </c>
      <c r="E833" s="6" t="s">
        <v>18</v>
      </c>
      <c r="F833" s="8" t="s">
        <v>78</v>
      </c>
      <c r="G833" s="6" t="s">
        <v>20</v>
      </c>
      <c r="H833" s="9">
        <v>19.95</v>
      </c>
      <c r="I833" s="10">
        <v>6</v>
      </c>
      <c r="J833" s="9">
        <f>ROUND(H833*I833,2)</f>
        <v>119.7</v>
      </c>
      <c r="K833" s="9">
        <f>J833*0.06</f>
        <v>7.1819999999999995</v>
      </c>
      <c r="L833" s="11">
        <f t="shared" si="118"/>
        <v>126.88</v>
      </c>
      <c r="M833" s="11">
        <v>75.41</v>
      </c>
      <c r="N833" s="11">
        <f t="shared" si="119"/>
        <v>44.290000000000006</v>
      </c>
      <c r="O833" s="12">
        <f t="shared" si="120"/>
        <v>0.37000835421888056</v>
      </c>
      <c r="P833" s="6" t="s">
        <v>21</v>
      </c>
      <c r="Q833" s="6" t="str">
        <f>VLOOKUP(C833,'[1]Customer List Query'!$A$2:$B$48,2,FALSE)</f>
        <v>Chris</v>
      </c>
      <c r="R833" s="13"/>
    </row>
    <row r="834" spans="1:18" x14ac:dyDescent="0.25">
      <c r="A834" s="6">
        <v>11234</v>
      </c>
      <c r="B834" s="7">
        <v>40455</v>
      </c>
      <c r="C834" t="s">
        <v>79</v>
      </c>
      <c r="D834" s="14" t="s">
        <v>106</v>
      </c>
      <c r="E834" s="6" t="s">
        <v>18</v>
      </c>
      <c r="F834" s="6" t="s">
        <v>92</v>
      </c>
      <c r="G834" s="6" t="s">
        <v>49</v>
      </c>
      <c r="H834" s="9">
        <v>60</v>
      </c>
      <c r="I834" s="10"/>
      <c r="J834" s="9">
        <f>H834</f>
        <v>60</v>
      </c>
      <c r="K834" s="9">
        <v>0</v>
      </c>
      <c r="L834" s="11">
        <f t="shared" ref="L834:L897" si="125">ROUND(J834+K834,2)</f>
        <v>60</v>
      </c>
      <c r="M834" s="11">
        <v>75</v>
      </c>
      <c r="N834" s="11">
        <f t="shared" ref="N834:N897" si="126">J834-M834</f>
        <v>-15</v>
      </c>
      <c r="O834" s="12">
        <f t="shared" ref="O834:O897" si="127">N834/J834</f>
        <v>-0.25</v>
      </c>
      <c r="P834" s="6" t="s">
        <v>21</v>
      </c>
      <c r="Q834" s="6" t="str">
        <f>VLOOKUP(C834,'[1]Customer List Query'!$A$2:$B$48,2,FALSE)</f>
        <v>Doug</v>
      </c>
      <c r="R834" s="13"/>
    </row>
    <row r="835" spans="1:18" x14ac:dyDescent="0.25">
      <c r="A835" s="6">
        <v>11235</v>
      </c>
      <c r="B835" s="7">
        <v>40455</v>
      </c>
      <c r="C835" t="s">
        <v>59</v>
      </c>
      <c r="D835" s="14" t="s">
        <v>104</v>
      </c>
      <c r="E835" s="6" t="s">
        <v>18</v>
      </c>
      <c r="F835" s="6" t="s">
        <v>23</v>
      </c>
      <c r="G835" s="6" t="s">
        <v>20</v>
      </c>
      <c r="H835" s="9">
        <v>19.95</v>
      </c>
      <c r="I835" s="10">
        <v>5</v>
      </c>
      <c r="J835" s="9">
        <f>ROUND(H835*I835,2)</f>
        <v>99.75</v>
      </c>
      <c r="K835" s="9">
        <f>J835*0.06</f>
        <v>5.9849999999999994</v>
      </c>
      <c r="L835" s="11">
        <f t="shared" si="125"/>
        <v>105.74</v>
      </c>
      <c r="M835" s="11">
        <v>113.12</v>
      </c>
      <c r="N835" s="11">
        <f t="shared" si="126"/>
        <v>-13.370000000000005</v>
      </c>
      <c r="O835" s="12">
        <f t="shared" si="127"/>
        <v>-0.13403508771929828</v>
      </c>
      <c r="P835" s="6" t="s">
        <v>43</v>
      </c>
      <c r="Q835" s="6" t="str">
        <f>VLOOKUP(C835,'[1]Customer List Query'!$A$2:$B$48,2,FALSE)</f>
        <v>Steve</v>
      </c>
      <c r="R835" s="13"/>
    </row>
    <row r="836" spans="1:18" x14ac:dyDescent="0.25">
      <c r="A836" s="6">
        <v>11236</v>
      </c>
      <c r="B836" s="7">
        <v>40455</v>
      </c>
      <c r="C836" t="s">
        <v>82</v>
      </c>
      <c r="D836" s="14" t="s">
        <v>109</v>
      </c>
      <c r="E836" s="6" t="s">
        <v>18</v>
      </c>
      <c r="F836" s="8" t="s">
        <v>68</v>
      </c>
      <c r="G836" s="6" t="s">
        <v>31</v>
      </c>
      <c r="H836" s="9">
        <v>101.49</v>
      </c>
      <c r="I836" s="10">
        <v>10</v>
      </c>
      <c r="J836" s="9">
        <f>ROUND(H836*I836,2)</f>
        <v>1014.9</v>
      </c>
      <c r="K836" s="9">
        <f>J836*0.06</f>
        <v>60.893999999999998</v>
      </c>
      <c r="L836" s="11">
        <f t="shared" si="125"/>
        <v>1075.79</v>
      </c>
      <c r="M836" s="11">
        <v>319.69</v>
      </c>
      <c r="N836" s="11">
        <f t="shared" si="126"/>
        <v>695.21</v>
      </c>
      <c r="O836" s="12">
        <f t="shared" si="127"/>
        <v>0.68500344861562723</v>
      </c>
      <c r="P836" s="6" t="s">
        <v>21</v>
      </c>
      <c r="Q836" s="6" t="str">
        <f>VLOOKUP(C836,'[1]Customer List Query'!$A$2:$B$48,2,FALSE)</f>
        <v>Scott</v>
      </c>
      <c r="R836" s="13"/>
    </row>
    <row r="837" spans="1:18" x14ac:dyDescent="0.25">
      <c r="A837" s="6">
        <v>11237</v>
      </c>
      <c r="B837" s="7">
        <v>40455</v>
      </c>
      <c r="C837" s="14" t="s">
        <v>83</v>
      </c>
      <c r="D837" s="14" t="s">
        <v>109</v>
      </c>
      <c r="E837" s="6" t="s">
        <v>18</v>
      </c>
      <c r="F837" s="6" t="s">
        <v>88</v>
      </c>
      <c r="G837" s="8" t="s">
        <v>42</v>
      </c>
      <c r="H837" s="9">
        <v>129.99</v>
      </c>
      <c r="I837" s="10">
        <v>10</v>
      </c>
      <c r="J837" s="9">
        <f>ROUND(H837*I837,2)</f>
        <v>1299.9000000000001</v>
      </c>
      <c r="K837" s="9">
        <f>J837*0.06</f>
        <v>77.994</v>
      </c>
      <c r="L837" s="11">
        <f t="shared" si="125"/>
        <v>1377.89</v>
      </c>
      <c r="M837" s="11">
        <v>327.57</v>
      </c>
      <c r="N837" s="11">
        <f t="shared" si="126"/>
        <v>972.33000000000015</v>
      </c>
      <c r="O837" s="12">
        <f t="shared" si="127"/>
        <v>0.74800369259173793</v>
      </c>
      <c r="P837" s="6" t="s">
        <v>21</v>
      </c>
      <c r="Q837" s="6" t="str">
        <f>VLOOKUP(C837,'[1]Customer List Query'!$A$2:$B$48,2,FALSE)</f>
        <v>Tammy</v>
      </c>
      <c r="R837" s="13"/>
    </row>
    <row r="838" spans="1:18" x14ac:dyDescent="0.25">
      <c r="A838" s="6">
        <v>11238</v>
      </c>
      <c r="B838" s="7">
        <v>40456</v>
      </c>
      <c r="C838" t="s">
        <v>79</v>
      </c>
      <c r="D838" s="14" t="s">
        <v>106</v>
      </c>
      <c r="E838" s="6" t="s">
        <v>18</v>
      </c>
      <c r="F838" s="8" t="s">
        <v>39</v>
      </c>
      <c r="G838" s="6" t="s">
        <v>31</v>
      </c>
      <c r="H838" s="9">
        <v>196.88</v>
      </c>
      <c r="I838" s="10">
        <v>3</v>
      </c>
      <c r="J838" s="9">
        <f>ROUND(H838*I838,2)</f>
        <v>590.64</v>
      </c>
      <c r="K838" s="9">
        <f>J838*0.06</f>
        <v>35.438399999999994</v>
      </c>
      <c r="L838" s="11">
        <f t="shared" si="125"/>
        <v>626.08000000000004</v>
      </c>
      <c r="M838" s="11">
        <v>509.92</v>
      </c>
      <c r="N838" s="11">
        <f t="shared" si="126"/>
        <v>80.71999999999997</v>
      </c>
      <c r="O838" s="12">
        <f t="shared" si="127"/>
        <v>0.13666531220371117</v>
      </c>
      <c r="P838" s="6" t="s">
        <v>21</v>
      </c>
      <c r="Q838" s="6" t="str">
        <f>VLOOKUP(C838,'[1]Customer List Query'!$A$2:$B$48,2,FALSE)</f>
        <v>Doug</v>
      </c>
      <c r="R838" s="13"/>
    </row>
    <row r="839" spans="1:18" x14ac:dyDescent="0.25">
      <c r="A839" s="6">
        <v>11239</v>
      </c>
      <c r="B839" s="7">
        <v>40456</v>
      </c>
      <c r="C839" t="s">
        <v>85</v>
      </c>
      <c r="D839" s="14" t="s">
        <v>108</v>
      </c>
      <c r="E839" s="8" t="s">
        <v>26</v>
      </c>
      <c r="F839" s="8" t="s">
        <v>35</v>
      </c>
      <c r="G839" s="6" t="s">
        <v>31</v>
      </c>
      <c r="H839" s="9">
        <v>349.34</v>
      </c>
      <c r="I839" s="10">
        <v>7</v>
      </c>
      <c r="J839" s="9">
        <f>ROUND(H839*I839,2)</f>
        <v>2445.38</v>
      </c>
      <c r="K839" s="9">
        <f>J839*0.06</f>
        <v>146.72280000000001</v>
      </c>
      <c r="L839" s="11">
        <f t="shared" si="125"/>
        <v>2592.1</v>
      </c>
      <c r="M839" s="11">
        <v>922.26</v>
      </c>
      <c r="N839" s="11">
        <f t="shared" si="126"/>
        <v>1523.1200000000001</v>
      </c>
      <c r="O839" s="12">
        <f t="shared" si="127"/>
        <v>0.62285616141458588</v>
      </c>
      <c r="P839" s="6" t="s">
        <v>21</v>
      </c>
      <c r="Q839" s="6" t="str">
        <f>VLOOKUP(C839,'[1]Customer List Query'!$A$2:$B$48,2,FALSE)</f>
        <v>Sabrina</v>
      </c>
      <c r="R839" s="13"/>
    </row>
    <row r="840" spans="1:18" x14ac:dyDescent="0.25">
      <c r="A840" s="6">
        <v>11240</v>
      </c>
      <c r="B840" s="7">
        <v>40456</v>
      </c>
      <c r="C840" t="s">
        <v>93</v>
      </c>
      <c r="D840" s="14" t="s">
        <v>109</v>
      </c>
      <c r="E840" s="6" t="s">
        <v>18</v>
      </c>
      <c r="F840" s="6" t="s">
        <v>92</v>
      </c>
      <c r="G840" s="6" t="s">
        <v>49</v>
      </c>
      <c r="H840" s="9">
        <v>60</v>
      </c>
      <c r="I840" s="10"/>
      <c r="J840" s="9">
        <f>H840</f>
        <v>60</v>
      </c>
      <c r="K840" s="9">
        <v>0</v>
      </c>
      <c r="L840" s="11">
        <f t="shared" si="125"/>
        <v>60</v>
      </c>
      <c r="M840" s="11">
        <v>79.2</v>
      </c>
      <c r="N840" s="11">
        <f t="shared" si="126"/>
        <v>-19.200000000000003</v>
      </c>
      <c r="O840" s="12">
        <f t="shared" si="127"/>
        <v>-0.32000000000000006</v>
      </c>
      <c r="P840" s="6" t="s">
        <v>21</v>
      </c>
      <c r="Q840" s="6" t="str">
        <f>VLOOKUP(C840,'[1]Customer List Query'!$A$2:$B$48,2,FALSE)</f>
        <v>Chris</v>
      </c>
      <c r="R840" s="13"/>
    </row>
    <row r="841" spans="1:18" x14ac:dyDescent="0.25">
      <c r="A841" s="6">
        <v>11241</v>
      </c>
      <c r="B841" s="7">
        <v>40456</v>
      </c>
      <c r="C841" t="s">
        <v>45</v>
      </c>
      <c r="D841" s="14" t="s">
        <v>108</v>
      </c>
      <c r="E841" s="8" t="s">
        <v>26</v>
      </c>
      <c r="F841" s="6" t="s">
        <v>88</v>
      </c>
      <c r="G841" s="8" t="s">
        <v>42</v>
      </c>
      <c r="H841" s="9">
        <v>129.99</v>
      </c>
      <c r="I841" s="10">
        <v>2</v>
      </c>
      <c r="J841" s="9">
        <f>ROUND(H841*I841,2)</f>
        <v>259.98</v>
      </c>
      <c r="K841" s="9">
        <f t="shared" ref="K841:K871" si="128">J841*0.06</f>
        <v>15.598800000000001</v>
      </c>
      <c r="L841" s="11">
        <f t="shared" si="125"/>
        <v>275.58</v>
      </c>
      <c r="M841" s="11">
        <v>363.97</v>
      </c>
      <c r="N841" s="11">
        <f t="shared" si="126"/>
        <v>-103.99000000000001</v>
      </c>
      <c r="O841" s="12">
        <f t="shared" si="127"/>
        <v>-0.39999230710054623</v>
      </c>
      <c r="P841" s="6" t="s">
        <v>21</v>
      </c>
      <c r="Q841" s="6" t="str">
        <f>VLOOKUP(C841,'[1]Customer List Query'!$A$2:$B$48,2,FALSE)</f>
        <v>Doug</v>
      </c>
      <c r="R841" s="13"/>
    </row>
    <row r="842" spans="1:18" x14ac:dyDescent="0.25">
      <c r="A842" s="6">
        <v>11242</v>
      </c>
      <c r="B842" s="7">
        <v>40460</v>
      </c>
      <c r="C842" s="14" t="s">
        <v>86</v>
      </c>
      <c r="D842" s="14" t="s">
        <v>108</v>
      </c>
      <c r="E842" s="8" t="s">
        <v>26</v>
      </c>
      <c r="F842" s="6" t="s">
        <v>97</v>
      </c>
      <c r="G842" s="6" t="s">
        <v>20</v>
      </c>
      <c r="H842" s="9">
        <v>17.95</v>
      </c>
      <c r="I842" s="10">
        <v>10</v>
      </c>
      <c r="J842" s="9">
        <f>ROUND(H842*I842,2)</f>
        <v>179.5</v>
      </c>
      <c r="K842" s="9">
        <f t="shared" si="128"/>
        <v>10.77</v>
      </c>
      <c r="L842" s="11">
        <f t="shared" si="125"/>
        <v>190.27</v>
      </c>
      <c r="M842" s="11">
        <v>34.46</v>
      </c>
      <c r="N842" s="11">
        <f t="shared" si="126"/>
        <v>145.04</v>
      </c>
      <c r="O842" s="12">
        <f t="shared" si="127"/>
        <v>0.80802228412256261</v>
      </c>
      <c r="P842" s="6" t="s">
        <v>21</v>
      </c>
      <c r="Q842" s="6" t="str">
        <f>VLOOKUP(C842,'[1]Customer List Query'!$A$2:$B$48,2,FALSE)</f>
        <v>Kelly</v>
      </c>
      <c r="R842" s="13"/>
    </row>
    <row r="843" spans="1:18" x14ac:dyDescent="0.25">
      <c r="A843" s="6">
        <v>11243</v>
      </c>
      <c r="B843" s="7">
        <v>40460</v>
      </c>
      <c r="C843" s="14" t="s">
        <v>74</v>
      </c>
      <c r="D843" s="14" t="s">
        <v>106</v>
      </c>
      <c r="E843" s="6" t="s">
        <v>18</v>
      </c>
      <c r="F843" s="6" t="s">
        <v>99</v>
      </c>
      <c r="G843" s="6" t="s">
        <v>49</v>
      </c>
      <c r="H843" s="9">
        <v>46.67</v>
      </c>
      <c r="I843" s="10"/>
      <c r="J843" s="9">
        <f>H843</f>
        <v>46.67</v>
      </c>
      <c r="K843" s="9">
        <f t="shared" si="128"/>
        <v>2.8001999999999998</v>
      </c>
      <c r="L843" s="11">
        <f t="shared" si="125"/>
        <v>49.47</v>
      </c>
      <c r="M843" s="11">
        <v>172.21</v>
      </c>
      <c r="N843" s="11">
        <f t="shared" si="126"/>
        <v>-125.54</v>
      </c>
      <c r="O843" s="12">
        <f t="shared" si="127"/>
        <v>-2.6899507178058712</v>
      </c>
      <c r="P843" s="6" t="s">
        <v>21</v>
      </c>
      <c r="Q843" s="6" t="str">
        <f>VLOOKUP(C843,'[1]Customer List Query'!$A$2:$B$48,2,FALSE)</f>
        <v>Steve</v>
      </c>
      <c r="R843" s="13"/>
    </row>
    <row r="844" spans="1:18" x14ac:dyDescent="0.25">
      <c r="A844" s="6">
        <v>11244</v>
      </c>
      <c r="B844" s="7">
        <v>40460</v>
      </c>
      <c r="C844" t="s">
        <v>89</v>
      </c>
      <c r="D844" s="14" t="s">
        <v>104</v>
      </c>
      <c r="E844" s="6" t="s">
        <v>18</v>
      </c>
      <c r="F844" s="6" t="s">
        <v>51</v>
      </c>
      <c r="G844" s="6" t="s">
        <v>31</v>
      </c>
      <c r="H844" s="9">
        <v>899</v>
      </c>
      <c r="I844" s="10">
        <v>10</v>
      </c>
      <c r="J844" s="9">
        <f t="shared" ref="J844:J851" si="129">ROUND(H844*I844,2)</f>
        <v>8990</v>
      </c>
      <c r="K844" s="9">
        <f t="shared" si="128"/>
        <v>539.4</v>
      </c>
      <c r="L844" s="11">
        <f t="shared" si="125"/>
        <v>9529.4</v>
      </c>
      <c r="M844" s="11">
        <v>593.34</v>
      </c>
      <c r="N844" s="11">
        <f t="shared" si="126"/>
        <v>8396.66</v>
      </c>
      <c r="O844" s="12">
        <f t="shared" si="127"/>
        <v>0.93399999999999994</v>
      </c>
      <c r="P844" s="6" t="s">
        <v>21</v>
      </c>
      <c r="Q844" s="6" t="str">
        <f>VLOOKUP(C844,'[1]Customer List Query'!$A$2:$B$48,2,FALSE)</f>
        <v>Sandra</v>
      </c>
      <c r="R844" s="13"/>
    </row>
    <row r="845" spans="1:18" x14ac:dyDescent="0.25">
      <c r="A845" s="6">
        <v>11245</v>
      </c>
      <c r="B845" s="7">
        <v>40461</v>
      </c>
      <c r="C845" t="s">
        <v>93</v>
      </c>
      <c r="D845" s="14" t="s">
        <v>109</v>
      </c>
      <c r="E845" s="6" t="s">
        <v>18</v>
      </c>
      <c r="F845" s="8" t="s">
        <v>19</v>
      </c>
      <c r="G845" s="6" t="s">
        <v>20</v>
      </c>
      <c r="H845" s="9">
        <v>43.32</v>
      </c>
      <c r="I845" s="10">
        <v>7</v>
      </c>
      <c r="J845" s="9">
        <f t="shared" si="129"/>
        <v>303.24</v>
      </c>
      <c r="K845" s="9">
        <f t="shared" si="128"/>
        <v>18.194399999999998</v>
      </c>
      <c r="L845" s="11">
        <f t="shared" si="125"/>
        <v>321.43</v>
      </c>
      <c r="M845" s="11">
        <v>106.13</v>
      </c>
      <c r="N845" s="11">
        <f t="shared" si="126"/>
        <v>197.11</v>
      </c>
      <c r="O845" s="12">
        <f t="shared" si="127"/>
        <v>0.65001319087191667</v>
      </c>
      <c r="P845" s="6" t="s">
        <v>21</v>
      </c>
      <c r="Q845" s="6" t="str">
        <f>VLOOKUP(C845,'[1]Customer List Query'!$A$2:$B$48,2,FALSE)</f>
        <v>Chris</v>
      </c>
      <c r="R845" s="13"/>
    </row>
    <row r="846" spans="1:18" x14ac:dyDescent="0.25">
      <c r="A846" s="6">
        <v>11246</v>
      </c>
      <c r="B846" s="7">
        <v>40461</v>
      </c>
      <c r="C846" s="14" t="s">
        <v>25</v>
      </c>
      <c r="D846" s="14" t="s">
        <v>106</v>
      </c>
      <c r="E846" s="8" t="s">
        <v>26</v>
      </c>
      <c r="F846" s="6" t="s">
        <v>81</v>
      </c>
      <c r="G846" s="6" t="s">
        <v>20</v>
      </c>
      <c r="H846" s="9">
        <v>50</v>
      </c>
      <c r="I846" s="10">
        <v>10</v>
      </c>
      <c r="J846" s="9">
        <f t="shared" si="129"/>
        <v>500</v>
      </c>
      <c r="K846" s="9">
        <f t="shared" si="128"/>
        <v>30</v>
      </c>
      <c r="L846" s="11">
        <f t="shared" si="125"/>
        <v>530</v>
      </c>
      <c r="M846" s="11">
        <v>125</v>
      </c>
      <c r="N846" s="11">
        <f t="shared" si="126"/>
        <v>375</v>
      </c>
      <c r="O846" s="12">
        <f t="shared" si="127"/>
        <v>0.75</v>
      </c>
      <c r="P846" s="6" t="s">
        <v>24</v>
      </c>
      <c r="Q846" s="6" t="str">
        <f>VLOOKUP(C846,'[1]Customer List Query'!$A$2:$B$48,2,FALSE)</f>
        <v>Scott</v>
      </c>
      <c r="R846" s="13"/>
    </row>
    <row r="847" spans="1:18" x14ac:dyDescent="0.25">
      <c r="A847" s="6">
        <v>11247</v>
      </c>
      <c r="B847" s="7">
        <v>40461</v>
      </c>
      <c r="C847" t="s">
        <v>40</v>
      </c>
      <c r="D847" s="14" t="s">
        <v>108</v>
      </c>
      <c r="E847" s="6" t="s">
        <v>18</v>
      </c>
      <c r="F847" s="6" t="s">
        <v>98</v>
      </c>
      <c r="G847" s="6" t="s">
        <v>20</v>
      </c>
      <c r="H847" s="9">
        <v>12.95</v>
      </c>
      <c r="I847" s="10">
        <v>1</v>
      </c>
      <c r="J847" s="9">
        <f t="shared" si="129"/>
        <v>12.95</v>
      </c>
      <c r="K847" s="9">
        <f t="shared" si="128"/>
        <v>0.77699999999999991</v>
      </c>
      <c r="L847" s="11">
        <f t="shared" si="125"/>
        <v>13.73</v>
      </c>
      <c r="M847" s="11">
        <v>38.33</v>
      </c>
      <c r="N847" s="11">
        <f t="shared" si="126"/>
        <v>-25.38</v>
      </c>
      <c r="O847" s="12">
        <f t="shared" si="127"/>
        <v>-1.95984555984556</v>
      </c>
      <c r="P847" s="6" t="s">
        <v>21</v>
      </c>
      <c r="Q847" s="6" t="str">
        <f>VLOOKUP(C847,'[1]Customer List Query'!$A$2:$B$48,2,FALSE)</f>
        <v>Sandra</v>
      </c>
      <c r="R847" s="13"/>
    </row>
    <row r="848" spans="1:18" x14ac:dyDescent="0.25">
      <c r="A848" s="6">
        <v>11248</v>
      </c>
      <c r="B848" s="7">
        <v>40461</v>
      </c>
      <c r="C848" t="s">
        <v>79</v>
      </c>
      <c r="D848" s="14" t="s">
        <v>106</v>
      </c>
      <c r="E848" s="6" t="s">
        <v>18</v>
      </c>
      <c r="F848" s="6" t="s">
        <v>97</v>
      </c>
      <c r="G848" s="6" t="s">
        <v>20</v>
      </c>
      <c r="H848" s="9">
        <v>17.95</v>
      </c>
      <c r="I848" s="10">
        <v>1</v>
      </c>
      <c r="J848" s="9">
        <f t="shared" si="129"/>
        <v>17.95</v>
      </c>
      <c r="K848" s="9">
        <f t="shared" si="128"/>
        <v>1.077</v>
      </c>
      <c r="L848" s="11">
        <f t="shared" si="125"/>
        <v>19.03</v>
      </c>
      <c r="M848" s="11">
        <v>69.47</v>
      </c>
      <c r="N848" s="11">
        <f t="shared" si="126"/>
        <v>-51.519999999999996</v>
      </c>
      <c r="O848" s="12">
        <f t="shared" si="127"/>
        <v>-2.8701949860724234</v>
      </c>
      <c r="P848" s="6" t="s">
        <v>21</v>
      </c>
      <c r="Q848" s="6" t="str">
        <f>VLOOKUP(C848,'[1]Customer List Query'!$A$2:$B$48,2,FALSE)</f>
        <v>Doug</v>
      </c>
      <c r="R848" s="13"/>
    </row>
    <row r="849" spans="1:18" x14ac:dyDescent="0.25">
      <c r="A849" s="6">
        <v>11249</v>
      </c>
      <c r="B849" s="7">
        <v>40461</v>
      </c>
      <c r="C849" s="6" t="s">
        <v>96</v>
      </c>
      <c r="D849" s="14" t="s">
        <v>104</v>
      </c>
      <c r="E849" s="8" t="s">
        <v>65</v>
      </c>
      <c r="F849" s="6" t="s">
        <v>30</v>
      </c>
      <c r="G849" s="6" t="s">
        <v>31</v>
      </c>
      <c r="H849" s="9">
        <v>40</v>
      </c>
      <c r="I849" s="10">
        <v>8</v>
      </c>
      <c r="J849" s="9">
        <f t="shared" si="129"/>
        <v>320</v>
      </c>
      <c r="K849" s="9">
        <f t="shared" si="128"/>
        <v>19.2</v>
      </c>
      <c r="L849" s="11">
        <f t="shared" si="125"/>
        <v>339.2</v>
      </c>
      <c r="M849" s="11">
        <v>285.70999999999998</v>
      </c>
      <c r="N849" s="11">
        <f t="shared" si="126"/>
        <v>34.29000000000002</v>
      </c>
      <c r="O849" s="12">
        <f t="shared" si="127"/>
        <v>0.10715625000000006</v>
      </c>
      <c r="P849" s="6" t="s">
        <v>24</v>
      </c>
      <c r="Q849" s="6" t="str">
        <f>VLOOKUP(C849,'[1]Customer List Query'!$A$2:$B$48,2,FALSE)</f>
        <v>Molly</v>
      </c>
      <c r="R849" s="13"/>
    </row>
    <row r="850" spans="1:18" x14ac:dyDescent="0.25">
      <c r="A850" s="6">
        <v>11250</v>
      </c>
      <c r="B850" s="7">
        <v>40461</v>
      </c>
      <c r="C850" s="14" t="s">
        <v>25</v>
      </c>
      <c r="D850" s="14" t="s">
        <v>106</v>
      </c>
      <c r="E850" s="8" t="s">
        <v>26</v>
      </c>
      <c r="F850" s="8" t="s">
        <v>19</v>
      </c>
      <c r="G850" s="6" t="s">
        <v>20</v>
      </c>
      <c r="H850" s="9">
        <v>29.99</v>
      </c>
      <c r="I850" s="10">
        <v>10</v>
      </c>
      <c r="J850" s="9">
        <f t="shared" si="129"/>
        <v>299.89999999999998</v>
      </c>
      <c r="K850" s="9">
        <f t="shared" si="128"/>
        <v>17.993999999999996</v>
      </c>
      <c r="L850" s="11">
        <f t="shared" si="125"/>
        <v>317.89</v>
      </c>
      <c r="M850" s="11">
        <v>33.590000000000003</v>
      </c>
      <c r="N850" s="11">
        <f t="shared" si="126"/>
        <v>266.30999999999995</v>
      </c>
      <c r="O850" s="12">
        <f t="shared" si="127"/>
        <v>0.88799599866622192</v>
      </c>
      <c r="P850" s="6" t="s">
        <v>21</v>
      </c>
      <c r="Q850" s="6" t="str">
        <f>VLOOKUP(C850,'[1]Customer List Query'!$A$2:$B$48,2,FALSE)</f>
        <v>Scott</v>
      </c>
      <c r="R850" s="13"/>
    </row>
    <row r="851" spans="1:18" x14ac:dyDescent="0.25">
      <c r="A851" s="6">
        <v>11251</v>
      </c>
      <c r="B851" s="7">
        <v>40462</v>
      </c>
      <c r="C851" t="s">
        <v>52</v>
      </c>
      <c r="D851" s="14" t="s">
        <v>107</v>
      </c>
      <c r="E851" s="8" t="s">
        <v>26</v>
      </c>
      <c r="F851" s="6" t="s">
        <v>70</v>
      </c>
      <c r="G851" s="6" t="s">
        <v>31</v>
      </c>
      <c r="H851" s="9">
        <v>10</v>
      </c>
      <c r="I851" s="10">
        <v>3</v>
      </c>
      <c r="J851" s="9">
        <f t="shared" si="129"/>
        <v>30</v>
      </c>
      <c r="K851" s="9">
        <f t="shared" si="128"/>
        <v>1.7999999999999998</v>
      </c>
      <c r="L851" s="11">
        <f t="shared" si="125"/>
        <v>31.8</v>
      </c>
      <c r="M851" s="11">
        <v>21.5</v>
      </c>
      <c r="N851" s="11">
        <f t="shared" si="126"/>
        <v>8.5</v>
      </c>
      <c r="O851" s="12">
        <f t="shared" si="127"/>
        <v>0.28333333333333333</v>
      </c>
      <c r="P851" s="6" t="s">
        <v>21</v>
      </c>
      <c r="Q851" s="6" t="str">
        <f>VLOOKUP(C851,'[1]Customer List Query'!$A$2:$B$48,2,FALSE)</f>
        <v>Tammy</v>
      </c>
      <c r="R851" s="13"/>
    </row>
    <row r="852" spans="1:18" x14ac:dyDescent="0.25">
      <c r="A852" s="6">
        <v>11252</v>
      </c>
      <c r="B852" s="7">
        <v>40462</v>
      </c>
      <c r="C852" s="14" t="s">
        <v>73</v>
      </c>
      <c r="D852" s="14" t="s">
        <v>104</v>
      </c>
      <c r="E852" s="6" t="s">
        <v>18</v>
      </c>
      <c r="F852" s="6" t="s">
        <v>99</v>
      </c>
      <c r="G852" s="6" t="s">
        <v>49</v>
      </c>
      <c r="H852" s="9">
        <v>146.83000000000001</v>
      </c>
      <c r="I852" s="10"/>
      <c r="J852" s="9">
        <f>H852</f>
        <v>146.83000000000001</v>
      </c>
      <c r="K852" s="9">
        <f t="shared" si="128"/>
        <v>8.809800000000001</v>
      </c>
      <c r="L852" s="11">
        <f t="shared" si="125"/>
        <v>155.63999999999999</v>
      </c>
      <c r="M852" s="11">
        <v>123.34</v>
      </c>
      <c r="N852" s="11">
        <f t="shared" si="126"/>
        <v>23.490000000000009</v>
      </c>
      <c r="O852" s="12">
        <f t="shared" si="127"/>
        <v>0.15998093032758978</v>
      </c>
      <c r="P852" s="6" t="s">
        <v>21</v>
      </c>
      <c r="Q852" s="6" t="str">
        <f>VLOOKUP(C852,'[1]Customer List Query'!$A$2:$B$48,2,FALSE)</f>
        <v>Kelly</v>
      </c>
      <c r="R852" s="13"/>
    </row>
    <row r="853" spans="1:18" x14ac:dyDescent="0.25">
      <c r="A853" s="6">
        <v>11253</v>
      </c>
      <c r="B853" s="7">
        <v>40462</v>
      </c>
      <c r="C853" s="14" t="s">
        <v>57</v>
      </c>
      <c r="D853" s="14" t="s">
        <v>104</v>
      </c>
      <c r="E853" s="6" t="s">
        <v>18</v>
      </c>
      <c r="F853" s="6" t="s">
        <v>99</v>
      </c>
      <c r="G853" s="6" t="s">
        <v>49</v>
      </c>
      <c r="H853" s="9">
        <v>57.23</v>
      </c>
      <c r="I853" s="10"/>
      <c r="J853" s="9">
        <f>H853</f>
        <v>57.23</v>
      </c>
      <c r="K853" s="9">
        <f t="shared" si="128"/>
        <v>3.4337999999999997</v>
      </c>
      <c r="L853" s="11">
        <f t="shared" si="125"/>
        <v>60.66</v>
      </c>
      <c r="M853" s="11">
        <v>140.79</v>
      </c>
      <c r="N853" s="11">
        <f t="shared" si="126"/>
        <v>-83.56</v>
      </c>
      <c r="O853" s="12">
        <f t="shared" si="127"/>
        <v>-1.4600733880831733</v>
      </c>
      <c r="P853" s="6" t="s">
        <v>21</v>
      </c>
      <c r="Q853" s="6" t="str">
        <f>VLOOKUP(C853,'[1]Customer List Query'!$A$2:$B$48,2,FALSE)</f>
        <v>Kelly</v>
      </c>
      <c r="R853" s="13"/>
    </row>
    <row r="854" spans="1:18" x14ac:dyDescent="0.25">
      <c r="A854" s="6">
        <v>11254</v>
      </c>
      <c r="B854" s="7">
        <v>40462</v>
      </c>
      <c r="C854" s="14" t="s">
        <v>75</v>
      </c>
      <c r="D854" s="14" t="s">
        <v>106</v>
      </c>
      <c r="E854" s="6" t="s">
        <v>18</v>
      </c>
      <c r="F854" s="6" t="s">
        <v>60</v>
      </c>
      <c r="G854" s="6" t="s">
        <v>28</v>
      </c>
      <c r="H854" s="9">
        <v>183.55</v>
      </c>
      <c r="I854" s="10">
        <v>8</v>
      </c>
      <c r="J854" s="9">
        <f t="shared" ref="J854:J871" si="130">ROUND(H854*I854,2)</f>
        <v>1468.4</v>
      </c>
      <c r="K854" s="9">
        <f t="shared" si="128"/>
        <v>88.103999999999999</v>
      </c>
      <c r="L854" s="11">
        <f t="shared" si="125"/>
        <v>1556.5</v>
      </c>
      <c r="M854" s="11">
        <v>154.18</v>
      </c>
      <c r="N854" s="11">
        <f t="shared" si="126"/>
        <v>1314.22</v>
      </c>
      <c r="O854" s="12">
        <f t="shared" si="127"/>
        <v>0.89500136202669567</v>
      </c>
      <c r="P854" s="6" t="s">
        <v>21</v>
      </c>
      <c r="Q854" s="6" t="str">
        <f>VLOOKUP(C854,'[1]Customer List Query'!$A$2:$B$48,2,FALSE)</f>
        <v>Sandra</v>
      </c>
      <c r="R854" s="13"/>
    </row>
    <row r="855" spans="1:18" x14ac:dyDescent="0.25">
      <c r="A855" s="6">
        <v>11255</v>
      </c>
      <c r="B855" s="7">
        <v>40462</v>
      </c>
      <c r="C855" s="14" t="s">
        <v>25</v>
      </c>
      <c r="D855" s="14" t="s">
        <v>106</v>
      </c>
      <c r="E855" s="8" t="s">
        <v>26</v>
      </c>
      <c r="F855" s="6" t="s">
        <v>41</v>
      </c>
      <c r="G855" s="8" t="s">
        <v>42</v>
      </c>
      <c r="H855" s="9">
        <v>265</v>
      </c>
      <c r="I855" s="10">
        <v>6</v>
      </c>
      <c r="J855" s="9">
        <f t="shared" si="130"/>
        <v>1590</v>
      </c>
      <c r="K855" s="9">
        <f t="shared" si="128"/>
        <v>95.399999999999991</v>
      </c>
      <c r="L855" s="11">
        <f t="shared" si="125"/>
        <v>1685.4</v>
      </c>
      <c r="M855" s="11">
        <v>1669.5</v>
      </c>
      <c r="N855" s="11">
        <f t="shared" si="126"/>
        <v>-79.5</v>
      </c>
      <c r="O855" s="12">
        <f t="shared" si="127"/>
        <v>-0.05</v>
      </c>
      <c r="P855" s="6" t="s">
        <v>43</v>
      </c>
      <c r="Q855" s="6" t="str">
        <f>VLOOKUP(C855,'[1]Customer List Query'!$A$2:$B$48,2,FALSE)</f>
        <v>Scott</v>
      </c>
      <c r="R855" s="13"/>
    </row>
    <row r="856" spans="1:18" x14ac:dyDescent="0.25">
      <c r="A856" s="6">
        <v>11256</v>
      </c>
      <c r="B856" s="7">
        <v>40462</v>
      </c>
      <c r="C856" s="6" t="s">
        <v>96</v>
      </c>
      <c r="D856" s="14" t="s">
        <v>104</v>
      </c>
      <c r="E856" s="8" t="s">
        <v>65</v>
      </c>
      <c r="F856" s="8" t="s">
        <v>68</v>
      </c>
      <c r="G856" s="6" t="s">
        <v>31</v>
      </c>
      <c r="H856" s="9">
        <v>118.45</v>
      </c>
      <c r="I856" s="10">
        <v>9</v>
      </c>
      <c r="J856" s="9">
        <f t="shared" si="130"/>
        <v>1066.05</v>
      </c>
      <c r="K856" s="9">
        <f t="shared" si="128"/>
        <v>63.962999999999994</v>
      </c>
      <c r="L856" s="11">
        <f t="shared" si="125"/>
        <v>1130.01</v>
      </c>
      <c r="M856" s="11">
        <v>402.73</v>
      </c>
      <c r="N856" s="11">
        <f t="shared" si="126"/>
        <v>663.31999999999994</v>
      </c>
      <c r="O856" s="12">
        <f t="shared" si="127"/>
        <v>0.62222222222222223</v>
      </c>
      <c r="P856" s="6" t="s">
        <v>21</v>
      </c>
      <c r="Q856" s="6" t="str">
        <f>VLOOKUP(C856,'[1]Customer List Query'!$A$2:$B$48,2,FALSE)</f>
        <v>Molly</v>
      </c>
      <c r="R856" s="13"/>
    </row>
    <row r="857" spans="1:18" x14ac:dyDescent="0.25">
      <c r="A857" s="6">
        <v>11257</v>
      </c>
      <c r="B857" s="7">
        <v>40462</v>
      </c>
      <c r="C857" s="14" t="s">
        <v>63</v>
      </c>
      <c r="D857" s="14" t="s">
        <v>104</v>
      </c>
      <c r="E857" s="6" t="s">
        <v>18</v>
      </c>
      <c r="F857" s="6" t="s">
        <v>53</v>
      </c>
      <c r="G857" s="8" t="s">
        <v>42</v>
      </c>
      <c r="H857" s="9">
        <v>26.95</v>
      </c>
      <c r="I857" s="10">
        <v>3</v>
      </c>
      <c r="J857" s="9">
        <f t="shared" si="130"/>
        <v>80.849999999999994</v>
      </c>
      <c r="K857" s="9">
        <f t="shared" si="128"/>
        <v>4.8509999999999991</v>
      </c>
      <c r="L857" s="11">
        <f t="shared" si="125"/>
        <v>85.7</v>
      </c>
      <c r="M857" s="11">
        <v>70.069999999999993</v>
      </c>
      <c r="N857" s="11">
        <f t="shared" si="126"/>
        <v>10.780000000000001</v>
      </c>
      <c r="O857" s="12">
        <f t="shared" si="127"/>
        <v>0.13333333333333336</v>
      </c>
      <c r="P857" s="6" t="s">
        <v>21</v>
      </c>
      <c r="Q857" s="6" t="str">
        <f>VLOOKUP(C857,'[1]Customer List Query'!$A$2:$B$48,2,FALSE)</f>
        <v>Doug</v>
      </c>
      <c r="R857" s="13"/>
    </row>
    <row r="858" spans="1:18" x14ac:dyDescent="0.25">
      <c r="A858" s="6">
        <v>11258</v>
      </c>
      <c r="B858" s="7">
        <v>40462</v>
      </c>
      <c r="C858" t="s">
        <v>91</v>
      </c>
      <c r="D858" s="14" t="s">
        <v>106</v>
      </c>
      <c r="E858" s="6" t="s">
        <v>18</v>
      </c>
      <c r="F858" s="8" t="s">
        <v>68</v>
      </c>
      <c r="G858" s="6" t="s">
        <v>31</v>
      </c>
      <c r="H858" s="9">
        <v>66</v>
      </c>
      <c r="I858" s="10">
        <v>3</v>
      </c>
      <c r="J858" s="9">
        <f t="shared" si="130"/>
        <v>198</v>
      </c>
      <c r="K858" s="9">
        <f t="shared" si="128"/>
        <v>11.879999999999999</v>
      </c>
      <c r="L858" s="11">
        <f t="shared" si="125"/>
        <v>209.88</v>
      </c>
      <c r="M858" s="11">
        <v>72.599999999999994</v>
      </c>
      <c r="N858" s="11">
        <f t="shared" si="126"/>
        <v>125.4</v>
      </c>
      <c r="O858" s="12">
        <f t="shared" si="127"/>
        <v>0.63333333333333341</v>
      </c>
      <c r="P858" s="6" t="s">
        <v>43</v>
      </c>
      <c r="Q858" s="6" t="str">
        <f>VLOOKUP(C858,'[1]Customer List Query'!$A$2:$B$48,2,FALSE)</f>
        <v>Doug</v>
      </c>
      <c r="R858" s="13"/>
    </row>
    <row r="859" spans="1:18" x14ac:dyDescent="0.25">
      <c r="A859" s="6">
        <v>11259</v>
      </c>
      <c r="B859" s="7">
        <v>40463</v>
      </c>
      <c r="C859" t="s">
        <v>44</v>
      </c>
      <c r="D859" s="14" t="s">
        <v>104</v>
      </c>
      <c r="E859" s="6" t="s">
        <v>18</v>
      </c>
      <c r="F859" s="6" t="s">
        <v>97</v>
      </c>
      <c r="G859" s="6" t="s">
        <v>20</v>
      </c>
      <c r="H859" s="9">
        <v>17.95</v>
      </c>
      <c r="I859" s="10">
        <v>10</v>
      </c>
      <c r="J859" s="9">
        <f t="shared" si="130"/>
        <v>179.5</v>
      </c>
      <c r="K859" s="9">
        <f t="shared" si="128"/>
        <v>10.77</v>
      </c>
      <c r="L859" s="11">
        <f t="shared" si="125"/>
        <v>190.27</v>
      </c>
      <c r="M859" s="11">
        <v>15.62</v>
      </c>
      <c r="N859" s="11">
        <f t="shared" si="126"/>
        <v>163.88</v>
      </c>
      <c r="O859" s="12">
        <f t="shared" si="127"/>
        <v>0.91298050139275766</v>
      </c>
      <c r="P859" s="6" t="s">
        <v>21</v>
      </c>
      <c r="Q859" s="6" t="str">
        <f>VLOOKUP(C859,'[1]Customer List Query'!$A$2:$B$48,2,FALSE)</f>
        <v>Bobby</v>
      </c>
      <c r="R859" s="13"/>
    </row>
    <row r="860" spans="1:18" x14ac:dyDescent="0.25">
      <c r="A860" s="6">
        <v>11260</v>
      </c>
      <c r="B860" s="7">
        <v>40463</v>
      </c>
      <c r="C860" t="s">
        <v>69</v>
      </c>
      <c r="D860" s="14" t="s">
        <v>104</v>
      </c>
      <c r="E860" s="6" t="s">
        <v>18</v>
      </c>
      <c r="F860" s="6" t="s">
        <v>81</v>
      </c>
      <c r="G860" s="6" t="s">
        <v>20</v>
      </c>
      <c r="H860" s="9">
        <v>102</v>
      </c>
      <c r="I860" s="10">
        <v>5</v>
      </c>
      <c r="J860" s="9">
        <f t="shared" si="130"/>
        <v>510</v>
      </c>
      <c r="K860" s="9">
        <f t="shared" si="128"/>
        <v>30.599999999999998</v>
      </c>
      <c r="L860" s="11">
        <f t="shared" si="125"/>
        <v>540.6</v>
      </c>
      <c r="M860" s="11">
        <v>87.72</v>
      </c>
      <c r="N860" s="11">
        <f t="shared" si="126"/>
        <v>422.28</v>
      </c>
      <c r="O860" s="12">
        <f t="shared" si="127"/>
        <v>0.82799999999999996</v>
      </c>
      <c r="P860" s="6" t="s">
        <v>21</v>
      </c>
      <c r="Q860" s="6" t="str">
        <f>VLOOKUP(C860,'[1]Customer List Query'!$A$2:$B$48,2,FALSE)</f>
        <v>Tammy</v>
      </c>
      <c r="R860" s="13"/>
    </row>
    <row r="861" spans="1:18" x14ac:dyDescent="0.25">
      <c r="A861" s="6">
        <v>11261</v>
      </c>
      <c r="B861" s="7">
        <v>40463</v>
      </c>
      <c r="C861" s="14" t="s">
        <v>56</v>
      </c>
      <c r="D861" s="14" t="s">
        <v>104</v>
      </c>
      <c r="E861" s="8" t="s">
        <v>26</v>
      </c>
      <c r="F861" s="8" t="s">
        <v>19</v>
      </c>
      <c r="G861" s="6" t="s">
        <v>20</v>
      </c>
      <c r="H861" s="9">
        <v>44.62</v>
      </c>
      <c r="I861" s="10">
        <v>3</v>
      </c>
      <c r="J861" s="9">
        <f t="shared" si="130"/>
        <v>133.86000000000001</v>
      </c>
      <c r="K861" s="9">
        <f t="shared" si="128"/>
        <v>8.031600000000001</v>
      </c>
      <c r="L861" s="11">
        <f t="shared" si="125"/>
        <v>141.88999999999999</v>
      </c>
      <c r="M861" s="11">
        <v>53.54</v>
      </c>
      <c r="N861" s="11">
        <f t="shared" si="126"/>
        <v>80.320000000000022</v>
      </c>
      <c r="O861" s="12">
        <f t="shared" si="127"/>
        <v>0.60002988196623352</v>
      </c>
      <c r="P861" s="6" t="s">
        <v>21</v>
      </c>
      <c r="Q861" s="6" t="str">
        <f>VLOOKUP(C861,'[1]Customer List Query'!$A$2:$B$48,2,FALSE)</f>
        <v>Sabrina</v>
      </c>
      <c r="R861" s="13"/>
    </row>
    <row r="862" spans="1:18" x14ac:dyDescent="0.25">
      <c r="A862" s="6">
        <v>11262</v>
      </c>
      <c r="B862" s="7">
        <v>40463</v>
      </c>
      <c r="C862" t="s">
        <v>72</v>
      </c>
      <c r="D862" s="14" t="s">
        <v>107</v>
      </c>
      <c r="E862" s="6" t="s">
        <v>18</v>
      </c>
      <c r="F862" s="8" t="s">
        <v>78</v>
      </c>
      <c r="G862" s="6" t="s">
        <v>20</v>
      </c>
      <c r="H862" s="9">
        <v>15.49</v>
      </c>
      <c r="I862" s="10">
        <v>9</v>
      </c>
      <c r="J862" s="9">
        <f t="shared" si="130"/>
        <v>139.41</v>
      </c>
      <c r="K862" s="9">
        <f t="shared" si="128"/>
        <v>8.3645999999999994</v>
      </c>
      <c r="L862" s="11">
        <f t="shared" si="125"/>
        <v>147.77000000000001</v>
      </c>
      <c r="M862" s="11">
        <v>79.150000000000006</v>
      </c>
      <c r="N862" s="11">
        <f t="shared" si="126"/>
        <v>60.259999999999991</v>
      </c>
      <c r="O862" s="12">
        <f t="shared" si="127"/>
        <v>0.4322501972598809</v>
      </c>
      <c r="P862" s="6" t="s">
        <v>43</v>
      </c>
      <c r="Q862" s="6" t="str">
        <f>VLOOKUP(C862,'[1]Customer List Query'!$A$2:$B$48,2,FALSE)</f>
        <v>Sabrina</v>
      </c>
      <c r="R862" s="13"/>
    </row>
    <row r="863" spans="1:18" x14ac:dyDescent="0.25">
      <c r="A863" s="6">
        <v>11263</v>
      </c>
      <c r="B863" s="7">
        <v>40467</v>
      </c>
      <c r="C863" s="14" t="s">
        <v>25</v>
      </c>
      <c r="D863" s="14" t="s">
        <v>106</v>
      </c>
      <c r="E863" s="8" t="s">
        <v>26</v>
      </c>
      <c r="F863" s="6" t="s">
        <v>81</v>
      </c>
      <c r="G863" s="6" t="s">
        <v>20</v>
      </c>
      <c r="H863" s="9">
        <v>148</v>
      </c>
      <c r="I863" s="10">
        <v>7</v>
      </c>
      <c r="J863" s="9">
        <f t="shared" si="130"/>
        <v>1036</v>
      </c>
      <c r="K863" s="9">
        <f t="shared" si="128"/>
        <v>62.16</v>
      </c>
      <c r="L863" s="11">
        <f t="shared" si="125"/>
        <v>1098.1600000000001</v>
      </c>
      <c r="M863" s="11">
        <v>222</v>
      </c>
      <c r="N863" s="11">
        <f t="shared" si="126"/>
        <v>814</v>
      </c>
      <c r="O863" s="12">
        <f t="shared" si="127"/>
        <v>0.7857142857142857</v>
      </c>
      <c r="P863" s="6" t="s">
        <v>21</v>
      </c>
      <c r="Q863" s="6" t="str">
        <f>VLOOKUP(C863,'[1]Customer List Query'!$A$2:$B$48,2,FALSE)</f>
        <v>Scott</v>
      </c>
      <c r="R863" s="13"/>
    </row>
    <row r="864" spans="1:18" x14ac:dyDescent="0.25">
      <c r="A864" s="6">
        <v>11264</v>
      </c>
      <c r="B864" s="7">
        <v>40467</v>
      </c>
      <c r="C864" t="s">
        <v>29</v>
      </c>
      <c r="D864" s="14" t="s">
        <v>107</v>
      </c>
      <c r="E864" s="8" t="s">
        <v>26</v>
      </c>
      <c r="F864" s="6" t="s">
        <v>98</v>
      </c>
      <c r="G864" s="6" t="s">
        <v>20</v>
      </c>
      <c r="H864" s="9">
        <v>6.75</v>
      </c>
      <c r="I864" s="10">
        <v>8</v>
      </c>
      <c r="J864" s="9">
        <f t="shared" si="130"/>
        <v>54</v>
      </c>
      <c r="K864" s="9">
        <f t="shared" si="128"/>
        <v>3.2399999999999998</v>
      </c>
      <c r="L864" s="11">
        <f t="shared" si="125"/>
        <v>57.24</v>
      </c>
      <c r="M864" s="11">
        <v>17.420000000000002</v>
      </c>
      <c r="N864" s="11">
        <f t="shared" si="126"/>
        <v>36.58</v>
      </c>
      <c r="O864" s="12">
        <f t="shared" si="127"/>
        <v>0.67740740740740735</v>
      </c>
      <c r="P864" s="6" t="s">
        <v>21</v>
      </c>
      <c r="Q864" s="6" t="str">
        <f>VLOOKUP(C864,'[1]Customer List Query'!$A$2:$B$48,2,FALSE)</f>
        <v>Tammy</v>
      </c>
      <c r="R864" s="13"/>
    </row>
    <row r="865" spans="1:18" x14ac:dyDescent="0.25">
      <c r="A865" s="6">
        <v>11265</v>
      </c>
      <c r="B865" s="7">
        <v>40467</v>
      </c>
      <c r="C865" t="s">
        <v>54</v>
      </c>
      <c r="D865" s="14" t="s">
        <v>106</v>
      </c>
      <c r="E865" s="8" t="s">
        <v>26</v>
      </c>
      <c r="F865" s="6" t="s">
        <v>27</v>
      </c>
      <c r="G865" s="6" t="s">
        <v>28</v>
      </c>
      <c r="H865" s="9">
        <v>47.95</v>
      </c>
      <c r="I865" s="10">
        <v>3</v>
      </c>
      <c r="J865" s="9">
        <f t="shared" si="130"/>
        <v>143.85</v>
      </c>
      <c r="K865" s="9">
        <f t="shared" si="128"/>
        <v>8.6310000000000002</v>
      </c>
      <c r="L865" s="11">
        <f t="shared" si="125"/>
        <v>152.47999999999999</v>
      </c>
      <c r="M865" s="11">
        <v>86.31</v>
      </c>
      <c r="N865" s="11">
        <f t="shared" si="126"/>
        <v>57.539999999999992</v>
      </c>
      <c r="O865" s="12">
        <f t="shared" si="127"/>
        <v>0.39999999999999997</v>
      </c>
      <c r="P865" s="6" t="s">
        <v>21</v>
      </c>
      <c r="Q865" s="6" t="str">
        <f>VLOOKUP(C865,'[1]Customer List Query'!$A$2:$B$48,2,FALSE)</f>
        <v>Molly</v>
      </c>
      <c r="R865" s="13"/>
    </row>
    <row r="866" spans="1:18" x14ac:dyDescent="0.25">
      <c r="A866" s="6">
        <v>11266</v>
      </c>
      <c r="B866" s="7">
        <v>40468</v>
      </c>
      <c r="C866" t="s">
        <v>34</v>
      </c>
      <c r="D866" s="14" t="s">
        <v>104</v>
      </c>
      <c r="E866" s="8" t="s">
        <v>26</v>
      </c>
      <c r="F866" s="6" t="s">
        <v>101</v>
      </c>
      <c r="G866" s="6" t="s">
        <v>28</v>
      </c>
      <c r="H866" s="9">
        <v>549.54999999999995</v>
      </c>
      <c r="I866" s="10">
        <v>8</v>
      </c>
      <c r="J866" s="9">
        <f t="shared" si="130"/>
        <v>4396.3999999999996</v>
      </c>
      <c r="K866" s="9">
        <f t="shared" si="128"/>
        <v>263.78399999999999</v>
      </c>
      <c r="L866" s="11">
        <f t="shared" si="125"/>
        <v>4660.18</v>
      </c>
      <c r="M866" s="11">
        <v>478.11</v>
      </c>
      <c r="N866" s="11">
        <f t="shared" si="126"/>
        <v>3918.2899999999995</v>
      </c>
      <c r="O866" s="12">
        <f t="shared" si="127"/>
        <v>0.891249658811755</v>
      </c>
      <c r="P866" s="6" t="s">
        <v>21</v>
      </c>
      <c r="Q866" s="6" t="str">
        <f>VLOOKUP(C866,'[1]Customer List Query'!$A$2:$B$48,2,FALSE)</f>
        <v>Sabrina</v>
      </c>
      <c r="R866" s="13"/>
    </row>
    <row r="867" spans="1:18" x14ac:dyDescent="0.25">
      <c r="A867" s="6">
        <v>11267</v>
      </c>
      <c r="B867" s="7">
        <v>40468</v>
      </c>
      <c r="C867" t="s">
        <v>47</v>
      </c>
      <c r="D867" s="14" t="s">
        <v>104</v>
      </c>
      <c r="E867" s="6" t="s">
        <v>18</v>
      </c>
      <c r="F867" s="6" t="s">
        <v>88</v>
      </c>
      <c r="G867" s="8" t="s">
        <v>42</v>
      </c>
      <c r="H867" s="9">
        <v>129.99</v>
      </c>
      <c r="I867" s="10">
        <v>5</v>
      </c>
      <c r="J867" s="9">
        <f t="shared" si="130"/>
        <v>649.95000000000005</v>
      </c>
      <c r="K867" s="9">
        <f t="shared" si="128"/>
        <v>38.997</v>
      </c>
      <c r="L867" s="11">
        <f t="shared" si="125"/>
        <v>688.95</v>
      </c>
      <c r="M867" s="11">
        <v>97.49</v>
      </c>
      <c r="N867" s="11">
        <f t="shared" si="126"/>
        <v>552.46</v>
      </c>
      <c r="O867" s="12">
        <f t="shared" si="127"/>
        <v>0.85000384644972693</v>
      </c>
      <c r="P867" s="6" t="s">
        <v>21</v>
      </c>
      <c r="Q867" s="6" t="str">
        <f>VLOOKUP(C867,'[1]Customer List Query'!$A$2:$B$48,2,FALSE)</f>
        <v>Chris</v>
      </c>
      <c r="R867" s="13"/>
    </row>
    <row r="868" spans="1:18" x14ac:dyDescent="0.25">
      <c r="A868" s="6">
        <v>11268</v>
      </c>
      <c r="B868" s="7">
        <v>40468</v>
      </c>
      <c r="C868" t="s">
        <v>72</v>
      </c>
      <c r="D868" s="14" t="s">
        <v>107</v>
      </c>
      <c r="E868" s="6" t="s">
        <v>18</v>
      </c>
      <c r="F868" s="6" t="s">
        <v>66</v>
      </c>
      <c r="G868" s="8" t="s">
        <v>42</v>
      </c>
      <c r="H868" s="9">
        <v>39.950000000000003</v>
      </c>
      <c r="I868" s="10">
        <v>9</v>
      </c>
      <c r="J868" s="9">
        <f t="shared" si="130"/>
        <v>359.55</v>
      </c>
      <c r="K868" s="9">
        <f t="shared" si="128"/>
        <v>21.573</v>
      </c>
      <c r="L868" s="11">
        <f t="shared" si="125"/>
        <v>381.12</v>
      </c>
      <c r="M868" s="11">
        <v>22.37</v>
      </c>
      <c r="N868" s="11">
        <f t="shared" si="126"/>
        <v>337.18</v>
      </c>
      <c r="O868" s="12">
        <f t="shared" si="127"/>
        <v>0.93778334028646915</v>
      </c>
      <c r="P868" s="6" t="s">
        <v>21</v>
      </c>
      <c r="Q868" s="6" t="str">
        <f>VLOOKUP(C868,'[1]Customer List Query'!$A$2:$B$48,2,FALSE)</f>
        <v>Sabrina</v>
      </c>
      <c r="R868" s="13"/>
    </row>
    <row r="869" spans="1:18" x14ac:dyDescent="0.25">
      <c r="A869" s="6">
        <v>11269</v>
      </c>
      <c r="B869" s="7">
        <v>40468</v>
      </c>
      <c r="C869" s="14" t="s">
        <v>73</v>
      </c>
      <c r="D869" s="14" t="s">
        <v>104</v>
      </c>
      <c r="E869" s="6" t="s">
        <v>18</v>
      </c>
      <c r="F869" s="6" t="s">
        <v>55</v>
      </c>
      <c r="G869" s="6" t="s">
        <v>28</v>
      </c>
      <c r="H869" s="9">
        <v>299</v>
      </c>
      <c r="I869" s="10">
        <v>10</v>
      </c>
      <c r="J869" s="9">
        <f t="shared" si="130"/>
        <v>2990</v>
      </c>
      <c r="K869" s="9">
        <f t="shared" si="128"/>
        <v>179.4</v>
      </c>
      <c r="L869" s="11">
        <f t="shared" si="125"/>
        <v>3169.4</v>
      </c>
      <c r="M869" s="11">
        <v>92.69</v>
      </c>
      <c r="N869" s="11">
        <f t="shared" si="126"/>
        <v>2897.31</v>
      </c>
      <c r="O869" s="12">
        <f t="shared" si="127"/>
        <v>0.96899999999999997</v>
      </c>
      <c r="P869" s="6" t="s">
        <v>21</v>
      </c>
      <c r="Q869" s="6" t="str">
        <f>VLOOKUP(C869,'[1]Customer List Query'!$A$2:$B$48,2,FALSE)</f>
        <v>Kelly</v>
      </c>
      <c r="R869" s="13"/>
    </row>
    <row r="870" spans="1:18" x14ac:dyDescent="0.25">
      <c r="A870" s="6">
        <v>11270</v>
      </c>
      <c r="B870" s="7">
        <v>40468</v>
      </c>
      <c r="C870" t="s">
        <v>80</v>
      </c>
      <c r="D870" s="14" t="s">
        <v>106</v>
      </c>
      <c r="E870" s="8" t="s">
        <v>26</v>
      </c>
      <c r="F870" s="8" t="s">
        <v>39</v>
      </c>
      <c r="G870" s="6" t="s">
        <v>31</v>
      </c>
      <c r="H870" s="9">
        <v>170.86</v>
      </c>
      <c r="I870" s="10">
        <v>1</v>
      </c>
      <c r="J870" s="9">
        <f t="shared" si="130"/>
        <v>170.86</v>
      </c>
      <c r="K870" s="9">
        <f t="shared" si="128"/>
        <v>10.2516</v>
      </c>
      <c r="L870" s="11">
        <f t="shared" si="125"/>
        <v>181.11</v>
      </c>
      <c r="M870" s="11">
        <v>369.06</v>
      </c>
      <c r="N870" s="11">
        <f t="shared" si="126"/>
        <v>-198.2</v>
      </c>
      <c r="O870" s="12">
        <f t="shared" si="127"/>
        <v>-1.1600140465878495</v>
      </c>
      <c r="P870" s="6" t="s">
        <v>21</v>
      </c>
      <c r="Q870" s="6" t="str">
        <f>VLOOKUP(C870,'[1]Customer List Query'!$A$2:$B$48,2,FALSE)</f>
        <v>Chris</v>
      </c>
      <c r="R870" s="13"/>
    </row>
    <row r="871" spans="1:18" x14ac:dyDescent="0.25">
      <c r="A871" s="6">
        <v>11271</v>
      </c>
      <c r="B871" s="7">
        <v>40468</v>
      </c>
      <c r="C871" s="14" t="s">
        <v>75</v>
      </c>
      <c r="D871" s="14" t="s">
        <v>106</v>
      </c>
      <c r="E871" s="6" t="s">
        <v>18</v>
      </c>
      <c r="F871" s="6" t="s">
        <v>81</v>
      </c>
      <c r="G871" s="6" t="s">
        <v>20</v>
      </c>
      <c r="H871" s="9">
        <v>50</v>
      </c>
      <c r="I871" s="10">
        <v>8</v>
      </c>
      <c r="J871" s="9">
        <f t="shared" si="130"/>
        <v>400</v>
      </c>
      <c r="K871" s="9">
        <f t="shared" si="128"/>
        <v>24</v>
      </c>
      <c r="L871" s="11">
        <f t="shared" si="125"/>
        <v>424</v>
      </c>
      <c r="M871" s="11">
        <v>111.11</v>
      </c>
      <c r="N871" s="11">
        <f t="shared" si="126"/>
        <v>288.89</v>
      </c>
      <c r="O871" s="12">
        <f t="shared" si="127"/>
        <v>0.72222500000000001</v>
      </c>
      <c r="P871" s="6" t="s">
        <v>24</v>
      </c>
      <c r="Q871" s="6" t="str">
        <f>VLOOKUP(C871,'[1]Customer List Query'!$A$2:$B$48,2,FALSE)</f>
        <v>Sandra</v>
      </c>
      <c r="R871" s="13"/>
    </row>
    <row r="872" spans="1:18" x14ac:dyDescent="0.25">
      <c r="A872" s="6">
        <v>11272</v>
      </c>
      <c r="B872" s="7">
        <v>40469</v>
      </c>
      <c r="C872" s="14" t="s">
        <v>61</v>
      </c>
      <c r="D872" s="14" t="s">
        <v>105</v>
      </c>
      <c r="E872" s="8" t="s">
        <v>26</v>
      </c>
      <c r="F872" s="6" t="s">
        <v>48</v>
      </c>
      <c r="G872" s="6" t="s">
        <v>49</v>
      </c>
      <c r="H872" s="9">
        <v>241</v>
      </c>
      <c r="I872" s="10"/>
      <c r="J872" s="9">
        <f>H872</f>
        <v>241</v>
      </c>
      <c r="K872" s="9">
        <v>0</v>
      </c>
      <c r="L872" s="11">
        <f t="shared" si="125"/>
        <v>241</v>
      </c>
      <c r="M872" s="11">
        <v>747.1</v>
      </c>
      <c r="N872" s="11">
        <f t="shared" si="126"/>
        <v>-506.1</v>
      </c>
      <c r="O872" s="12">
        <f t="shared" si="127"/>
        <v>-2.1</v>
      </c>
      <c r="P872" s="6" t="s">
        <v>21</v>
      </c>
      <c r="Q872" s="6" t="str">
        <f>VLOOKUP(C872,'[1]Customer List Query'!$A$2:$B$48,2,FALSE)</f>
        <v>Sandra</v>
      </c>
      <c r="R872" s="13"/>
    </row>
    <row r="873" spans="1:18" x14ac:dyDescent="0.25">
      <c r="A873" s="6">
        <v>11273</v>
      </c>
      <c r="B873" s="7">
        <v>40469</v>
      </c>
      <c r="C873" t="s">
        <v>52</v>
      </c>
      <c r="D873" s="14" t="s">
        <v>107</v>
      </c>
      <c r="E873" s="8" t="s">
        <v>26</v>
      </c>
      <c r="F873" s="8" t="s">
        <v>46</v>
      </c>
      <c r="G873" s="6" t="s">
        <v>31</v>
      </c>
      <c r="H873" s="9">
        <v>19.95</v>
      </c>
      <c r="I873" s="10">
        <v>10</v>
      </c>
      <c r="J873" s="9">
        <f t="shared" ref="J873:J892" si="131">ROUND(H873*I873,2)</f>
        <v>199.5</v>
      </c>
      <c r="K873" s="9">
        <f t="shared" ref="K873:K892" si="132">J873*0.06</f>
        <v>11.969999999999999</v>
      </c>
      <c r="L873" s="11">
        <f t="shared" si="125"/>
        <v>211.47</v>
      </c>
      <c r="M873" s="11">
        <v>23.94</v>
      </c>
      <c r="N873" s="11">
        <f t="shared" si="126"/>
        <v>175.56</v>
      </c>
      <c r="O873" s="12">
        <f t="shared" si="127"/>
        <v>0.88</v>
      </c>
      <c r="P873" s="6" t="s">
        <v>21</v>
      </c>
      <c r="Q873" s="6" t="str">
        <f>VLOOKUP(C873,'[1]Customer List Query'!$A$2:$B$48,2,FALSE)</f>
        <v>Tammy</v>
      </c>
      <c r="R873" s="13"/>
    </row>
    <row r="874" spans="1:18" x14ac:dyDescent="0.25">
      <c r="A874" s="6">
        <v>11274</v>
      </c>
      <c r="B874" s="7">
        <v>40469</v>
      </c>
      <c r="C874" t="s">
        <v>79</v>
      </c>
      <c r="D874" s="14" t="s">
        <v>106</v>
      </c>
      <c r="E874" s="6" t="s">
        <v>18</v>
      </c>
      <c r="F874" s="6" t="s">
        <v>33</v>
      </c>
      <c r="G874" s="6" t="s">
        <v>20</v>
      </c>
      <c r="H874" s="9">
        <v>8</v>
      </c>
      <c r="I874" s="10">
        <v>9</v>
      </c>
      <c r="J874" s="9">
        <f t="shared" si="131"/>
        <v>72</v>
      </c>
      <c r="K874" s="9">
        <f t="shared" si="132"/>
        <v>4.32</v>
      </c>
      <c r="L874" s="11">
        <f t="shared" si="125"/>
        <v>76.319999999999993</v>
      </c>
      <c r="M874" s="11">
        <v>17.04</v>
      </c>
      <c r="N874" s="11">
        <f t="shared" si="126"/>
        <v>54.96</v>
      </c>
      <c r="O874" s="12">
        <f t="shared" si="127"/>
        <v>0.76333333333333331</v>
      </c>
      <c r="P874" s="6" t="s">
        <v>43</v>
      </c>
      <c r="Q874" s="6" t="str">
        <f>VLOOKUP(C874,'[1]Customer List Query'!$A$2:$B$48,2,FALSE)</f>
        <v>Doug</v>
      </c>
      <c r="R874" s="13"/>
    </row>
    <row r="875" spans="1:18" x14ac:dyDescent="0.25">
      <c r="A875" s="6">
        <v>11275</v>
      </c>
      <c r="B875" s="7">
        <v>40469</v>
      </c>
      <c r="C875" t="s">
        <v>34</v>
      </c>
      <c r="D875" s="14" t="s">
        <v>104</v>
      </c>
      <c r="E875" s="8" t="s">
        <v>26</v>
      </c>
      <c r="F875" s="6" t="s">
        <v>53</v>
      </c>
      <c r="G875" s="8" t="s">
        <v>42</v>
      </c>
      <c r="H875" s="9">
        <v>32.950000000000003</v>
      </c>
      <c r="I875" s="10">
        <v>8</v>
      </c>
      <c r="J875" s="9">
        <f t="shared" si="131"/>
        <v>263.60000000000002</v>
      </c>
      <c r="K875" s="9">
        <f t="shared" si="132"/>
        <v>15.816000000000001</v>
      </c>
      <c r="L875" s="11">
        <f t="shared" si="125"/>
        <v>279.42</v>
      </c>
      <c r="M875" s="11">
        <v>26.69</v>
      </c>
      <c r="N875" s="11">
        <f t="shared" si="126"/>
        <v>236.91000000000003</v>
      </c>
      <c r="O875" s="12">
        <f t="shared" si="127"/>
        <v>0.89874810318664644</v>
      </c>
      <c r="P875" s="6" t="s">
        <v>21</v>
      </c>
      <c r="Q875" s="6" t="str">
        <f>VLOOKUP(C875,'[1]Customer List Query'!$A$2:$B$48,2,FALSE)</f>
        <v>Sabrina</v>
      </c>
      <c r="R875" s="13"/>
    </row>
    <row r="876" spans="1:18" x14ac:dyDescent="0.25">
      <c r="A876" s="6">
        <v>11276</v>
      </c>
      <c r="B876" s="7">
        <v>40469</v>
      </c>
      <c r="C876" s="14" t="s">
        <v>63</v>
      </c>
      <c r="D876" s="14" t="s">
        <v>104</v>
      </c>
      <c r="E876" s="6" t="s">
        <v>18</v>
      </c>
      <c r="F876" s="6" t="s">
        <v>53</v>
      </c>
      <c r="G876" s="8" t="s">
        <v>42</v>
      </c>
      <c r="H876" s="9">
        <v>32.950000000000003</v>
      </c>
      <c r="I876" s="10">
        <v>2</v>
      </c>
      <c r="J876" s="9">
        <f t="shared" si="131"/>
        <v>65.900000000000006</v>
      </c>
      <c r="K876" s="9">
        <f t="shared" si="132"/>
        <v>3.9540000000000002</v>
      </c>
      <c r="L876" s="11">
        <f t="shared" si="125"/>
        <v>69.849999999999994</v>
      </c>
      <c r="M876" s="11">
        <v>9.23</v>
      </c>
      <c r="N876" s="11">
        <f t="shared" si="126"/>
        <v>56.67</v>
      </c>
      <c r="O876" s="12">
        <f t="shared" si="127"/>
        <v>0.85993930197268587</v>
      </c>
      <c r="P876" s="6" t="s">
        <v>21</v>
      </c>
      <c r="Q876" s="6" t="str">
        <f>VLOOKUP(C876,'[1]Customer List Query'!$A$2:$B$48,2,FALSE)</f>
        <v>Doug</v>
      </c>
      <c r="R876" s="13"/>
    </row>
    <row r="877" spans="1:18" x14ac:dyDescent="0.25">
      <c r="A877" s="6">
        <v>11277</v>
      </c>
      <c r="B877" s="7">
        <v>40469</v>
      </c>
      <c r="C877" t="s">
        <v>38</v>
      </c>
      <c r="D877" s="14" t="s">
        <v>108</v>
      </c>
      <c r="E877" s="6" t="s">
        <v>18</v>
      </c>
      <c r="F877" s="6" t="s">
        <v>53</v>
      </c>
      <c r="G877" s="8" t="s">
        <v>42</v>
      </c>
      <c r="H877" s="9">
        <v>26.95</v>
      </c>
      <c r="I877" s="10">
        <v>1</v>
      </c>
      <c r="J877" s="9">
        <f t="shared" si="131"/>
        <v>26.95</v>
      </c>
      <c r="K877" s="9">
        <f t="shared" si="132"/>
        <v>1.617</v>
      </c>
      <c r="L877" s="11">
        <f t="shared" si="125"/>
        <v>28.57</v>
      </c>
      <c r="M877" s="11">
        <v>107.8</v>
      </c>
      <c r="N877" s="11">
        <f t="shared" si="126"/>
        <v>-80.849999999999994</v>
      </c>
      <c r="O877" s="12">
        <f t="shared" si="127"/>
        <v>-3</v>
      </c>
      <c r="P877" s="6" t="s">
        <v>21</v>
      </c>
      <c r="Q877" s="6" t="str">
        <f>VLOOKUP(C877,'[1]Customer List Query'!$A$2:$B$48,2,FALSE)</f>
        <v>Steve</v>
      </c>
      <c r="R877" s="13"/>
    </row>
    <row r="878" spans="1:18" x14ac:dyDescent="0.25">
      <c r="A878" s="6">
        <v>11278</v>
      </c>
      <c r="B878" s="7">
        <v>40469</v>
      </c>
      <c r="C878" t="s">
        <v>67</v>
      </c>
      <c r="D878" s="14" t="s">
        <v>104</v>
      </c>
      <c r="E878" s="6" t="s">
        <v>18</v>
      </c>
      <c r="F878" s="8" t="s">
        <v>39</v>
      </c>
      <c r="G878" s="6" t="s">
        <v>31</v>
      </c>
      <c r="H878" s="9">
        <v>200.9</v>
      </c>
      <c r="I878" s="10">
        <v>6</v>
      </c>
      <c r="J878" s="9">
        <f t="shared" si="131"/>
        <v>1205.4000000000001</v>
      </c>
      <c r="K878" s="9">
        <f t="shared" si="132"/>
        <v>72.323999999999998</v>
      </c>
      <c r="L878" s="11">
        <f t="shared" si="125"/>
        <v>1277.72</v>
      </c>
      <c r="M878" s="11">
        <v>361.62</v>
      </c>
      <c r="N878" s="11">
        <f t="shared" si="126"/>
        <v>843.78000000000009</v>
      </c>
      <c r="O878" s="12">
        <f t="shared" si="127"/>
        <v>0.70000000000000007</v>
      </c>
      <c r="P878" s="6" t="s">
        <v>21</v>
      </c>
      <c r="Q878" s="6" t="str">
        <f>VLOOKUP(C878,'[1]Customer List Query'!$A$2:$B$48,2,FALSE)</f>
        <v>Scott</v>
      </c>
      <c r="R878" s="13"/>
    </row>
    <row r="879" spans="1:18" x14ac:dyDescent="0.25">
      <c r="A879" s="6">
        <v>11279</v>
      </c>
      <c r="B879" s="7">
        <v>40469</v>
      </c>
      <c r="C879" t="s">
        <v>54</v>
      </c>
      <c r="D879" s="14" t="s">
        <v>106</v>
      </c>
      <c r="E879" s="8" t="s">
        <v>26</v>
      </c>
      <c r="F879" s="6" t="s">
        <v>60</v>
      </c>
      <c r="G879" s="6" t="s">
        <v>28</v>
      </c>
      <c r="H879" s="9">
        <v>197.15</v>
      </c>
      <c r="I879" s="10">
        <v>4</v>
      </c>
      <c r="J879" s="9">
        <f t="shared" si="131"/>
        <v>788.6</v>
      </c>
      <c r="K879" s="9">
        <f t="shared" si="132"/>
        <v>47.316000000000003</v>
      </c>
      <c r="L879" s="11">
        <f t="shared" si="125"/>
        <v>835.92</v>
      </c>
      <c r="M879" s="11">
        <v>153.78</v>
      </c>
      <c r="N879" s="11">
        <f t="shared" si="126"/>
        <v>634.82000000000005</v>
      </c>
      <c r="O879" s="12">
        <f t="shared" si="127"/>
        <v>0.8049961957900077</v>
      </c>
      <c r="P879" s="6" t="s">
        <v>21</v>
      </c>
      <c r="Q879" s="6" t="str">
        <f>VLOOKUP(C879,'[1]Customer List Query'!$A$2:$B$48,2,FALSE)</f>
        <v>Molly</v>
      </c>
      <c r="R879" s="13"/>
    </row>
    <row r="880" spans="1:18" x14ac:dyDescent="0.25">
      <c r="A880" s="6">
        <v>11280</v>
      </c>
      <c r="B880" s="7">
        <v>40470</v>
      </c>
      <c r="C880" t="s">
        <v>36</v>
      </c>
      <c r="D880" s="14" t="s">
        <v>107</v>
      </c>
      <c r="E880" s="6" t="s">
        <v>18</v>
      </c>
      <c r="F880" s="6" t="s">
        <v>55</v>
      </c>
      <c r="G880" s="6" t="s">
        <v>28</v>
      </c>
      <c r="H880" s="9">
        <v>299</v>
      </c>
      <c r="I880" s="10">
        <v>9</v>
      </c>
      <c r="J880" s="9">
        <f t="shared" si="131"/>
        <v>2691</v>
      </c>
      <c r="K880" s="9">
        <f t="shared" si="132"/>
        <v>161.46</v>
      </c>
      <c r="L880" s="11">
        <f t="shared" si="125"/>
        <v>2852.46</v>
      </c>
      <c r="M880" s="11">
        <v>257.14</v>
      </c>
      <c r="N880" s="11">
        <f t="shared" si="126"/>
        <v>2433.86</v>
      </c>
      <c r="O880" s="12">
        <f t="shared" si="127"/>
        <v>0.9044444444444445</v>
      </c>
      <c r="P880" s="6" t="s">
        <v>21</v>
      </c>
      <c r="Q880" s="6" t="str">
        <f>VLOOKUP(C880,'[1]Customer List Query'!$A$2:$B$48,2,FALSE)</f>
        <v>Kelly</v>
      </c>
      <c r="R880" s="13"/>
    </row>
    <row r="881" spans="1:18" x14ac:dyDescent="0.25">
      <c r="A881" s="6">
        <v>11281</v>
      </c>
      <c r="B881" s="7">
        <v>40470</v>
      </c>
      <c r="C881" t="s">
        <v>36</v>
      </c>
      <c r="D881" s="14" t="s">
        <v>107</v>
      </c>
      <c r="E881" s="6" t="s">
        <v>18</v>
      </c>
      <c r="F881" s="8" t="s">
        <v>39</v>
      </c>
      <c r="G881" s="6" t="s">
        <v>31</v>
      </c>
      <c r="H881" s="9">
        <v>160</v>
      </c>
      <c r="I881" s="10">
        <v>8</v>
      </c>
      <c r="J881" s="9">
        <f t="shared" si="131"/>
        <v>1280</v>
      </c>
      <c r="K881" s="9">
        <f t="shared" si="132"/>
        <v>76.8</v>
      </c>
      <c r="L881" s="11">
        <f t="shared" si="125"/>
        <v>1356.8</v>
      </c>
      <c r="M881" s="11">
        <v>1066.67</v>
      </c>
      <c r="N881" s="11">
        <f t="shared" si="126"/>
        <v>213.32999999999993</v>
      </c>
      <c r="O881" s="12">
        <f t="shared" si="127"/>
        <v>0.16666406249999993</v>
      </c>
      <c r="P881" s="6" t="s">
        <v>24</v>
      </c>
      <c r="Q881" s="6" t="str">
        <f>VLOOKUP(C881,'[1]Customer List Query'!$A$2:$B$48,2,FALSE)</f>
        <v>Kelly</v>
      </c>
      <c r="R881" s="13"/>
    </row>
    <row r="882" spans="1:18" x14ac:dyDescent="0.25">
      <c r="A882" s="6">
        <v>11282</v>
      </c>
      <c r="B882" s="7">
        <v>40470</v>
      </c>
      <c r="C882" s="14" t="s">
        <v>25</v>
      </c>
      <c r="D882" s="14" t="s">
        <v>106</v>
      </c>
      <c r="E882" s="8" t="s">
        <v>26</v>
      </c>
      <c r="F882" s="6" t="s">
        <v>81</v>
      </c>
      <c r="G882" s="6" t="s">
        <v>20</v>
      </c>
      <c r="H882" s="9">
        <v>102</v>
      </c>
      <c r="I882" s="10">
        <v>9</v>
      </c>
      <c r="J882" s="9">
        <f t="shared" si="131"/>
        <v>918</v>
      </c>
      <c r="K882" s="9">
        <f t="shared" si="132"/>
        <v>55.08</v>
      </c>
      <c r="L882" s="11">
        <f t="shared" si="125"/>
        <v>973.08</v>
      </c>
      <c r="M882" s="11">
        <v>242.76</v>
      </c>
      <c r="N882" s="11">
        <f t="shared" si="126"/>
        <v>675.24</v>
      </c>
      <c r="O882" s="12">
        <f t="shared" si="127"/>
        <v>0.73555555555555552</v>
      </c>
      <c r="P882" s="6" t="s">
        <v>21</v>
      </c>
      <c r="Q882" s="6" t="str">
        <f>VLOOKUP(C882,'[1]Customer List Query'!$A$2:$B$48,2,FALSE)</f>
        <v>Scott</v>
      </c>
      <c r="R882" s="13"/>
    </row>
    <row r="883" spans="1:18" x14ac:dyDescent="0.25">
      <c r="A883" s="6">
        <v>11283</v>
      </c>
      <c r="B883" s="7">
        <v>40470</v>
      </c>
      <c r="C883" t="s">
        <v>50</v>
      </c>
      <c r="D883" s="14" t="s">
        <v>106</v>
      </c>
      <c r="E883" s="6" t="s">
        <v>18</v>
      </c>
      <c r="F883" s="8" t="s">
        <v>39</v>
      </c>
      <c r="G883" s="6" t="s">
        <v>31</v>
      </c>
      <c r="H883" s="9">
        <v>207.39</v>
      </c>
      <c r="I883" s="10">
        <v>8</v>
      </c>
      <c r="J883" s="9">
        <f t="shared" si="131"/>
        <v>1659.12</v>
      </c>
      <c r="K883" s="9">
        <f t="shared" si="132"/>
        <v>99.547199999999989</v>
      </c>
      <c r="L883" s="11">
        <f t="shared" si="125"/>
        <v>1758.67</v>
      </c>
      <c r="M883" s="11">
        <v>149.32</v>
      </c>
      <c r="N883" s="11">
        <f t="shared" si="126"/>
        <v>1509.8</v>
      </c>
      <c r="O883" s="12">
        <f t="shared" si="127"/>
        <v>0.91000048218332619</v>
      </c>
      <c r="P883" s="6" t="s">
        <v>21</v>
      </c>
      <c r="Q883" s="6" t="str">
        <f>VLOOKUP(C883,'[1]Customer List Query'!$A$2:$B$48,2,FALSE)</f>
        <v>Scott</v>
      </c>
      <c r="R883" s="13"/>
    </row>
    <row r="884" spans="1:18" x14ac:dyDescent="0.25">
      <c r="A884" s="6">
        <v>11284</v>
      </c>
      <c r="B884" s="7">
        <v>40474</v>
      </c>
      <c r="C884" t="s">
        <v>72</v>
      </c>
      <c r="D884" s="14" t="s">
        <v>107</v>
      </c>
      <c r="E884" s="6" t="s">
        <v>18</v>
      </c>
      <c r="F884" s="8" t="s">
        <v>35</v>
      </c>
      <c r="G884" s="6" t="s">
        <v>31</v>
      </c>
      <c r="H884" s="9">
        <v>349.34</v>
      </c>
      <c r="I884" s="10">
        <v>8</v>
      </c>
      <c r="J884" s="9">
        <f t="shared" si="131"/>
        <v>2794.72</v>
      </c>
      <c r="K884" s="9">
        <f t="shared" si="132"/>
        <v>167.68319999999997</v>
      </c>
      <c r="L884" s="11">
        <f t="shared" si="125"/>
        <v>2962.4</v>
      </c>
      <c r="M884" s="11">
        <v>377.29</v>
      </c>
      <c r="N884" s="11">
        <f t="shared" si="126"/>
        <v>2417.4299999999998</v>
      </c>
      <c r="O884" s="12">
        <f t="shared" si="127"/>
        <v>0.86499899811072312</v>
      </c>
      <c r="P884" s="6" t="s">
        <v>21</v>
      </c>
      <c r="Q884" s="6" t="str">
        <f>VLOOKUP(C884,'[1]Customer List Query'!$A$2:$B$48,2,FALSE)</f>
        <v>Sabrina</v>
      </c>
      <c r="R884" s="13"/>
    </row>
    <row r="885" spans="1:18" x14ac:dyDescent="0.25">
      <c r="A885" s="6">
        <v>11285</v>
      </c>
      <c r="B885" s="7">
        <v>40474</v>
      </c>
      <c r="C885" t="s">
        <v>52</v>
      </c>
      <c r="D885" s="14" t="s">
        <v>107</v>
      </c>
      <c r="E885" s="8" t="s">
        <v>26</v>
      </c>
      <c r="F885" s="8" t="s">
        <v>39</v>
      </c>
      <c r="G885" s="6" t="s">
        <v>31</v>
      </c>
      <c r="H885" s="9">
        <v>199</v>
      </c>
      <c r="I885" s="10">
        <v>6</v>
      </c>
      <c r="J885" s="9">
        <f t="shared" si="131"/>
        <v>1194</v>
      </c>
      <c r="K885" s="9">
        <f t="shared" si="132"/>
        <v>71.64</v>
      </c>
      <c r="L885" s="11">
        <f t="shared" si="125"/>
        <v>1265.6400000000001</v>
      </c>
      <c r="M885" s="11">
        <v>1373.1</v>
      </c>
      <c r="N885" s="11">
        <f t="shared" si="126"/>
        <v>-179.09999999999991</v>
      </c>
      <c r="O885" s="12">
        <f t="shared" si="127"/>
        <v>-0.14999999999999991</v>
      </c>
      <c r="P885" s="6" t="s">
        <v>43</v>
      </c>
      <c r="Q885" s="6" t="str">
        <f>VLOOKUP(C885,'[1]Customer List Query'!$A$2:$B$48,2,FALSE)</f>
        <v>Tammy</v>
      </c>
      <c r="R885" s="13"/>
    </row>
    <row r="886" spans="1:18" x14ac:dyDescent="0.25">
      <c r="A886" s="6">
        <v>11286</v>
      </c>
      <c r="B886" s="7">
        <v>40474</v>
      </c>
      <c r="C886" s="14" t="s">
        <v>57</v>
      </c>
      <c r="D886" s="14" t="s">
        <v>104</v>
      </c>
      <c r="E886" s="6" t="s">
        <v>18</v>
      </c>
      <c r="F886" s="6" t="s">
        <v>81</v>
      </c>
      <c r="G886" s="6" t="s">
        <v>20</v>
      </c>
      <c r="H886" s="9">
        <v>127</v>
      </c>
      <c r="I886" s="10">
        <v>6</v>
      </c>
      <c r="J886" s="9">
        <f t="shared" si="131"/>
        <v>762</v>
      </c>
      <c r="K886" s="9">
        <f t="shared" si="132"/>
        <v>45.72</v>
      </c>
      <c r="L886" s="11">
        <f t="shared" si="125"/>
        <v>807.72</v>
      </c>
      <c r="M886" s="11">
        <v>196.85</v>
      </c>
      <c r="N886" s="11">
        <f t="shared" si="126"/>
        <v>565.15</v>
      </c>
      <c r="O886" s="12">
        <f t="shared" si="127"/>
        <v>0.74166666666666659</v>
      </c>
      <c r="P886" s="6" t="s">
        <v>21</v>
      </c>
      <c r="Q886" s="6" t="str">
        <f>VLOOKUP(C886,'[1]Customer List Query'!$A$2:$B$48,2,FALSE)</f>
        <v>Kelly</v>
      </c>
      <c r="R886" s="13"/>
    </row>
    <row r="887" spans="1:18" x14ac:dyDescent="0.25">
      <c r="A887" s="6">
        <v>11287</v>
      </c>
      <c r="B887" s="7">
        <v>40475</v>
      </c>
      <c r="C887" s="14" t="s">
        <v>84</v>
      </c>
      <c r="D887" s="14" t="s">
        <v>104</v>
      </c>
      <c r="E887" s="8" t="s">
        <v>65</v>
      </c>
      <c r="F887" s="8" t="s">
        <v>39</v>
      </c>
      <c r="G887" s="6" t="s">
        <v>31</v>
      </c>
      <c r="H887" s="9">
        <v>181.89</v>
      </c>
      <c r="I887" s="10">
        <v>10</v>
      </c>
      <c r="J887" s="9">
        <f t="shared" si="131"/>
        <v>1818.9</v>
      </c>
      <c r="K887" s="9">
        <f t="shared" si="132"/>
        <v>109.134</v>
      </c>
      <c r="L887" s="11">
        <f t="shared" si="125"/>
        <v>1928.03</v>
      </c>
      <c r="M887" s="11">
        <v>291.02</v>
      </c>
      <c r="N887" s="11">
        <f t="shared" si="126"/>
        <v>1527.88</v>
      </c>
      <c r="O887" s="12">
        <f t="shared" si="127"/>
        <v>0.84000219913134311</v>
      </c>
      <c r="P887" s="6" t="s">
        <v>21</v>
      </c>
      <c r="Q887" s="6" t="str">
        <f>VLOOKUP(C887,'[1]Customer List Query'!$A$2:$B$48,2,FALSE)</f>
        <v>Molly</v>
      </c>
      <c r="R887" s="13"/>
    </row>
    <row r="888" spans="1:18" x14ac:dyDescent="0.25">
      <c r="A888" s="6">
        <v>11288</v>
      </c>
      <c r="B888" s="7">
        <v>40475</v>
      </c>
      <c r="C888" t="s">
        <v>17</v>
      </c>
      <c r="D888" s="14" t="s">
        <v>104</v>
      </c>
      <c r="E888" s="6" t="s">
        <v>18</v>
      </c>
      <c r="F888" s="8" t="s">
        <v>46</v>
      </c>
      <c r="G888" s="6" t="s">
        <v>31</v>
      </c>
      <c r="H888" s="9">
        <v>11.95</v>
      </c>
      <c r="I888" s="10">
        <v>2</v>
      </c>
      <c r="J888" s="9">
        <f t="shared" si="131"/>
        <v>23.9</v>
      </c>
      <c r="K888" s="9">
        <f t="shared" si="132"/>
        <v>1.4339999999999999</v>
      </c>
      <c r="L888" s="11">
        <f t="shared" si="125"/>
        <v>25.33</v>
      </c>
      <c r="M888" s="11">
        <v>16.13</v>
      </c>
      <c r="N888" s="11">
        <f t="shared" si="126"/>
        <v>7.77</v>
      </c>
      <c r="O888" s="12">
        <f t="shared" si="127"/>
        <v>0.32510460251046025</v>
      </c>
      <c r="P888" s="6" t="s">
        <v>21</v>
      </c>
      <c r="Q888" s="6" t="str">
        <f>VLOOKUP(C888,'[1]Customer List Query'!$A$2:$B$48,2,FALSE)</f>
        <v>Doug</v>
      </c>
      <c r="R888" s="13"/>
    </row>
    <row r="889" spans="1:18" x14ac:dyDescent="0.25">
      <c r="A889" s="6">
        <v>11289</v>
      </c>
      <c r="B889" s="7">
        <v>40475</v>
      </c>
      <c r="C889" t="s">
        <v>91</v>
      </c>
      <c r="D889" s="14" t="s">
        <v>106</v>
      </c>
      <c r="E889" s="6" t="s">
        <v>18</v>
      </c>
      <c r="F889" s="6" t="s">
        <v>70</v>
      </c>
      <c r="G889" s="6" t="s">
        <v>31</v>
      </c>
      <c r="H889" s="9">
        <v>5</v>
      </c>
      <c r="I889" s="10">
        <v>7</v>
      </c>
      <c r="J889" s="9">
        <f t="shared" si="131"/>
        <v>35</v>
      </c>
      <c r="K889" s="9">
        <f t="shared" si="132"/>
        <v>2.1</v>
      </c>
      <c r="L889" s="11">
        <f t="shared" si="125"/>
        <v>37.1</v>
      </c>
      <c r="M889" s="11">
        <v>5.0999999999999996</v>
      </c>
      <c r="N889" s="11">
        <f t="shared" si="126"/>
        <v>29.9</v>
      </c>
      <c r="O889" s="12">
        <f t="shared" si="127"/>
        <v>0.8542857142857142</v>
      </c>
      <c r="P889" s="6" t="s">
        <v>21</v>
      </c>
      <c r="Q889" s="6" t="str">
        <f>VLOOKUP(C889,'[1]Customer List Query'!$A$2:$B$48,2,FALSE)</f>
        <v>Doug</v>
      </c>
      <c r="R889" s="13"/>
    </row>
    <row r="890" spans="1:18" x14ac:dyDescent="0.25">
      <c r="A890" s="6">
        <v>11290</v>
      </c>
      <c r="B890" s="7">
        <v>40475</v>
      </c>
      <c r="C890" s="14" t="s">
        <v>83</v>
      </c>
      <c r="D890" s="14" t="s">
        <v>109</v>
      </c>
      <c r="E890" s="6" t="s">
        <v>18</v>
      </c>
      <c r="F890" s="6" t="s">
        <v>41</v>
      </c>
      <c r="G890" s="8" t="s">
        <v>42</v>
      </c>
      <c r="H890" s="9">
        <v>265</v>
      </c>
      <c r="I890" s="10">
        <v>5</v>
      </c>
      <c r="J890" s="9">
        <f t="shared" si="131"/>
        <v>1325</v>
      </c>
      <c r="K890" s="9">
        <f t="shared" si="132"/>
        <v>79.5</v>
      </c>
      <c r="L890" s="11">
        <f t="shared" si="125"/>
        <v>1404.5</v>
      </c>
      <c r="M890" s="11">
        <v>185.5</v>
      </c>
      <c r="N890" s="11">
        <f t="shared" si="126"/>
        <v>1139.5</v>
      </c>
      <c r="O890" s="12">
        <f t="shared" si="127"/>
        <v>0.86</v>
      </c>
      <c r="P890" s="6" t="s">
        <v>43</v>
      </c>
      <c r="Q890" s="6" t="str">
        <f>VLOOKUP(C890,'[1]Customer List Query'!$A$2:$B$48,2,FALSE)</f>
        <v>Tammy</v>
      </c>
      <c r="R890" s="13"/>
    </row>
    <row r="891" spans="1:18" x14ac:dyDescent="0.25">
      <c r="A891" s="6">
        <v>11291</v>
      </c>
      <c r="B891" s="7">
        <v>40475</v>
      </c>
      <c r="C891" s="6" t="s">
        <v>96</v>
      </c>
      <c r="D891" s="14" t="s">
        <v>104</v>
      </c>
      <c r="E891" s="8" t="s">
        <v>65</v>
      </c>
      <c r="F891" s="8" t="s">
        <v>68</v>
      </c>
      <c r="G891" s="6" t="s">
        <v>31</v>
      </c>
      <c r="H891" s="9">
        <v>110.29</v>
      </c>
      <c r="I891" s="10">
        <v>1</v>
      </c>
      <c r="J891" s="9">
        <f t="shared" si="131"/>
        <v>110.29</v>
      </c>
      <c r="K891" s="9">
        <f t="shared" si="132"/>
        <v>6.6173999999999999</v>
      </c>
      <c r="L891" s="11">
        <f t="shared" si="125"/>
        <v>116.91</v>
      </c>
      <c r="M891" s="11">
        <v>251.46</v>
      </c>
      <c r="N891" s="11">
        <f t="shared" si="126"/>
        <v>-141.17000000000002</v>
      </c>
      <c r="O891" s="12">
        <f t="shared" si="127"/>
        <v>-1.2799891195937982</v>
      </c>
      <c r="P891" s="6" t="s">
        <v>21</v>
      </c>
      <c r="Q891" s="6" t="str">
        <f>VLOOKUP(C891,'[1]Customer List Query'!$A$2:$B$48,2,FALSE)</f>
        <v>Molly</v>
      </c>
      <c r="R891" s="13"/>
    </row>
    <row r="892" spans="1:18" x14ac:dyDescent="0.25">
      <c r="A892" s="6">
        <v>11292</v>
      </c>
      <c r="B892" s="7">
        <v>40475</v>
      </c>
      <c r="C892" s="14" t="s">
        <v>63</v>
      </c>
      <c r="D892" s="14" t="s">
        <v>104</v>
      </c>
      <c r="E892" s="6" t="s">
        <v>18</v>
      </c>
      <c r="F892" s="6" t="s">
        <v>100</v>
      </c>
      <c r="G892" s="6" t="s">
        <v>28</v>
      </c>
      <c r="H892" s="9">
        <v>295.95</v>
      </c>
      <c r="I892" s="10">
        <v>2</v>
      </c>
      <c r="J892" s="9">
        <f t="shared" si="131"/>
        <v>591.9</v>
      </c>
      <c r="K892" s="9">
        <f t="shared" si="132"/>
        <v>35.513999999999996</v>
      </c>
      <c r="L892" s="11">
        <f t="shared" si="125"/>
        <v>627.41</v>
      </c>
      <c r="M892" s="11">
        <v>651.09</v>
      </c>
      <c r="N892" s="11">
        <f t="shared" si="126"/>
        <v>-59.190000000000055</v>
      </c>
      <c r="O892" s="12">
        <f t="shared" si="127"/>
        <v>-0.1000000000000001</v>
      </c>
      <c r="P892" s="6" t="s">
        <v>21</v>
      </c>
      <c r="Q892" s="6" t="str">
        <f>VLOOKUP(C892,'[1]Customer List Query'!$A$2:$B$48,2,FALSE)</f>
        <v>Doug</v>
      </c>
      <c r="R892" s="13"/>
    </row>
    <row r="893" spans="1:18" x14ac:dyDescent="0.25">
      <c r="A893" s="6">
        <v>11293</v>
      </c>
      <c r="B893" s="7">
        <v>40476</v>
      </c>
      <c r="C893" t="s">
        <v>54</v>
      </c>
      <c r="D893" s="14" t="s">
        <v>106</v>
      </c>
      <c r="E893" s="8" t="s">
        <v>26</v>
      </c>
      <c r="F893" s="6" t="s">
        <v>92</v>
      </c>
      <c r="G893" s="6" t="s">
        <v>49</v>
      </c>
      <c r="H893" s="9">
        <v>75</v>
      </c>
      <c r="I893" s="10"/>
      <c r="J893" s="9">
        <f>H893</f>
        <v>75</v>
      </c>
      <c r="K893" s="9">
        <v>0</v>
      </c>
      <c r="L893" s="11">
        <f t="shared" si="125"/>
        <v>75</v>
      </c>
      <c r="M893" s="11">
        <v>209.25</v>
      </c>
      <c r="N893" s="11">
        <f t="shared" si="126"/>
        <v>-134.25</v>
      </c>
      <c r="O893" s="12">
        <f t="shared" si="127"/>
        <v>-1.79</v>
      </c>
      <c r="P893" s="6" t="s">
        <v>21</v>
      </c>
      <c r="Q893" s="6" t="str">
        <f>VLOOKUP(C893,'[1]Customer List Query'!$A$2:$B$48,2,FALSE)</f>
        <v>Molly</v>
      </c>
      <c r="R893" s="13"/>
    </row>
    <row r="894" spans="1:18" x14ac:dyDescent="0.25">
      <c r="A894" s="6">
        <v>11294</v>
      </c>
      <c r="B894" s="7">
        <v>40476</v>
      </c>
      <c r="C894" s="14" t="s">
        <v>84</v>
      </c>
      <c r="D894" s="14" t="s">
        <v>104</v>
      </c>
      <c r="E894" s="8" t="s">
        <v>65</v>
      </c>
      <c r="F894" s="8" t="s">
        <v>68</v>
      </c>
      <c r="G894" s="6" t="s">
        <v>31</v>
      </c>
      <c r="H894" s="9">
        <v>110.29</v>
      </c>
      <c r="I894" s="10">
        <v>4</v>
      </c>
      <c r="J894" s="9">
        <f t="shared" ref="J894:J902" si="133">ROUND(H894*I894,2)</f>
        <v>441.16</v>
      </c>
      <c r="K894" s="9">
        <f t="shared" ref="K894:K902" si="134">J894*0.06</f>
        <v>26.4696</v>
      </c>
      <c r="L894" s="11">
        <f t="shared" si="125"/>
        <v>467.63</v>
      </c>
      <c r="M894" s="11">
        <v>251.46</v>
      </c>
      <c r="N894" s="11">
        <f t="shared" si="126"/>
        <v>189.70000000000002</v>
      </c>
      <c r="O894" s="12">
        <f t="shared" si="127"/>
        <v>0.4300027201015505</v>
      </c>
      <c r="P894" s="6" t="s">
        <v>21</v>
      </c>
      <c r="Q894" s="6" t="str">
        <f>VLOOKUP(C894,'[1]Customer List Query'!$A$2:$B$48,2,FALSE)</f>
        <v>Molly</v>
      </c>
      <c r="R894" s="13"/>
    </row>
    <row r="895" spans="1:18" x14ac:dyDescent="0.25">
      <c r="A895" s="6">
        <v>11295</v>
      </c>
      <c r="B895" s="7">
        <v>40476</v>
      </c>
      <c r="C895" t="s">
        <v>40</v>
      </c>
      <c r="D895" s="14" t="s">
        <v>108</v>
      </c>
      <c r="E895" s="6" t="s">
        <v>18</v>
      </c>
      <c r="F895" s="6" t="s">
        <v>81</v>
      </c>
      <c r="G895" s="6" t="s">
        <v>20</v>
      </c>
      <c r="H895" s="9">
        <v>102</v>
      </c>
      <c r="I895" s="10">
        <v>6</v>
      </c>
      <c r="J895" s="9">
        <f t="shared" si="133"/>
        <v>612</v>
      </c>
      <c r="K895" s="9">
        <f t="shared" si="134"/>
        <v>36.72</v>
      </c>
      <c r="L895" s="11">
        <f t="shared" si="125"/>
        <v>648.72</v>
      </c>
      <c r="M895" s="11">
        <v>284.58</v>
      </c>
      <c r="N895" s="11">
        <f t="shared" si="126"/>
        <v>327.42</v>
      </c>
      <c r="O895" s="12">
        <f t="shared" si="127"/>
        <v>0.53500000000000003</v>
      </c>
      <c r="P895" s="6" t="s">
        <v>21</v>
      </c>
      <c r="Q895" s="6" t="str">
        <f>VLOOKUP(C895,'[1]Customer List Query'!$A$2:$B$48,2,FALSE)</f>
        <v>Sandra</v>
      </c>
      <c r="R895" s="13"/>
    </row>
    <row r="896" spans="1:18" x14ac:dyDescent="0.25">
      <c r="A896" s="6">
        <v>11296</v>
      </c>
      <c r="B896" s="7">
        <v>40476</v>
      </c>
      <c r="C896" t="s">
        <v>62</v>
      </c>
      <c r="D896" s="14" t="s">
        <v>109</v>
      </c>
      <c r="E896" s="6" t="s">
        <v>18</v>
      </c>
      <c r="F896" s="6" t="s">
        <v>70</v>
      </c>
      <c r="G896" s="6" t="s">
        <v>31</v>
      </c>
      <c r="H896" s="9">
        <v>12</v>
      </c>
      <c r="I896" s="10">
        <v>9</v>
      </c>
      <c r="J896" s="9">
        <f t="shared" si="133"/>
        <v>108</v>
      </c>
      <c r="K896" s="9">
        <f t="shared" si="134"/>
        <v>6.4799999999999995</v>
      </c>
      <c r="L896" s="11">
        <f t="shared" si="125"/>
        <v>114.48</v>
      </c>
      <c r="M896" s="11">
        <v>19.68</v>
      </c>
      <c r="N896" s="11">
        <f t="shared" si="126"/>
        <v>88.32</v>
      </c>
      <c r="O896" s="12">
        <f t="shared" si="127"/>
        <v>0.81777777777777771</v>
      </c>
      <c r="P896" s="6" t="s">
        <v>21</v>
      </c>
      <c r="Q896" s="6" t="str">
        <f>VLOOKUP(C896,'[1]Customer List Query'!$A$2:$B$48,2,FALSE)</f>
        <v>Bobby</v>
      </c>
      <c r="R896" s="13"/>
    </row>
    <row r="897" spans="1:18" x14ac:dyDescent="0.25">
      <c r="A897" s="6">
        <v>11297</v>
      </c>
      <c r="B897" s="7">
        <v>40476</v>
      </c>
      <c r="C897" t="s">
        <v>89</v>
      </c>
      <c r="D897" s="14" t="s">
        <v>104</v>
      </c>
      <c r="E897" s="6" t="s">
        <v>18</v>
      </c>
      <c r="F897" s="8" t="s">
        <v>46</v>
      </c>
      <c r="G897" s="6" t="s">
        <v>31</v>
      </c>
      <c r="H897" s="9">
        <v>11.95</v>
      </c>
      <c r="I897" s="10">
        <v>1</v>
      </c>
      <c r="J897" s="9">
        <f t="shared" si="133"/>
        <v>11.95</v>
      </c>
      <c r="K897" s="9">
        <f t="shared" si="134"/>
        <v>0.71699999999999997</v>
      </c>
      <c r="L897" s="11">
        <f t="shared" si="125"/>
        <v>12.67</v>
      </c>
      <c r="M897" s="11">
        <v>10.039999999999999</v>
      </c>
      <c r="N897" s="11">
        <f t="shared" si="126"/>
        <v>1.9100000000000001</v>
      </c>
      <c r="O897" s="12">
        <f t="shared" si="127"/>
        <v>0.15983263598326361</v>
      </c>
      <c r="P897" s="6" t="s">
        <v>21</v>
      </c>
      <c r="Q897" s="6" t="str">
        <f>VLOOKUP(C897,'[1]Customer List Query'!$A$2:$B$48,2,FALSE)</f>
        <v>Sandra</v>
      </c>
      <c r="R897" s="13"/>
    </row>
    <row r="898" spans="1:18" x14ac:dyDescent="0.25">
      <c r="A898" s="6">
        <v>11298</v>
      </c>
      <c r="B898" s="7">
        <v>40476</v>
      </c>
      <c r="C898" t="s">
        <v>17</v>
      </c>
      <c r="D898" s="14" t="s">
        <v>104</v>
      </c>
      <c r="E898" s="6" t="s">
        <v>18</v>
      </c>
      <c r="F898" s="8" t="s">
        <v>19</v>
      </c>
      <c r="G898" s="6" t="s">
        <v>20</v>
      </c>
      <c r="H898" s="9">
        <v>46.85</v>
      </c>
      <c r="I898" s="10">
        <v>9</v>
      </c>
      <c r="J898" s="9">
        <f t="shared" si="133"/>
        <v>421.65</v>
      </c>
      <c r="K898" s="9">
        <f t="shared" si="134"/>
        <v>25.298999999999996</v>
      </c>
      <c r="L898" s="11">
        <f t="shared" ref="L898:L961" si="135">ROUND(J898+K898,2)</f>
        <v>446.95</v>
      </c>
      <c r="M898" s="11">
        <v>192.09</v>
      </c>
      <c r="N898" s="11">
        <f t="shared" ref="N898:N961" si="136">J898-M898</f>
        <v>229.55999999999997</v>
      </c>
      <c r="O898" s="12">
        <f t="shared" ref="O898:O961" si="137">N898/J898</f>
        <v>0.54443258626823188</v>
      </c>
      <c r="P898" s="6" t="s">
        <v>21</v>
      </c>
      <c r="Q898" s="6" t="str">
        <f>VLOOKUP(C898,'[1]Customer List Query'!$A$2:$B$48,2,FALSE)</f>
        <v>Doug</v>
      </c>
      <c r="R898" s="13"/>
    </row>
    <row r="899" spans="1:18" x14ac:dyDescent="0.25">
      <c r="A899" s="6">
        <v>11299</v>
      </c>
      <c r="B899" s="7">
        <v>40476</v>
      </c>
      <c r="C899" s="14" t="s">
        <v>25</v>
      </c>
      <c r="D899" s="14" t="s">
        <v>106</v>
      </c>
      <c r="E899" s="8" t="s">
        <v>26</v>
      </c>
      <c r="F899" s="8" t="s">
        <v>39</v>
      </c>
      <c r="G899" s="6" t="s">
        <v>31</v>
      </c>
      <c r="H899" s="9">
        <v>212.93</v>
      </c>
      <c r="I899" s="10">
        <v>8</v>
      </c>
      <c r="J899" s="9">
        <f t="shared" si="133"/>
        <v>1703.44</v>
      </c>
      <c r="K899" s="9">
        <f t="shared" si="134"/>
        <v>102.2064</v>
      </c>
      <c r="L899" s="11">
        <f t="shared" si="135"/>
        <v>1805.65</v>
      </c>
      <c r="M899" s="11">
        <v>191.64</v>
      </c>
      <c r="N899" s="11">
        <f t="shared" si="136"/>
        <v>1511.8000000000002</v>
      </c>
      <c r="O899" s="12">
        <f t="shared" si="137"/>
        <v>0.88749823885784074</v>
      </c>
      <c r="P899" s="6" t="s">
        <v>21</v>
      </c>
      <c r="Q899" s="6" t="str">
        <f>VLOOKUP(C899,'[1]Customer List Query'!$A$2:$B$48,2,FALSE)</f>
        <v>Scott</v>
      </c>
      <c r="R899" s="13"/>
    </row>
    <row r="900" spans="1:18" x14ac:dyDescent="0.25">
      <c r="A900" s="6">
        <v>11300</v>
      </c>
      <c r="B900" s="7">
        <v>40476</v>
      </c>
      <c r="C900" t="s">
        <v>82</v>
      </c>
      <c r="D900" s="14" t="s">
        <v>109</v>
      </c>
      <c r="E900" s="6" t="s">
        <v>18</v>
      </c>
      <c r="F900" s="6" t="s">
        <v>53</v>
      </c>
      <c r="G900" s="8" t="s">
        <v>42</v>
      </c>
      <c r="H900" s="9">
        <v>15.95</v>
      </c>
      <c r="I900" s="10">
        <v>8</v>
      </c>
      <c r="J900" s="9">
        <f t="shared" si="133"/>
        <v>127.6</v>
      </c>
      <c r="K900" s="9">
        <f t="shared" si="134"/>
        <v>7.6559999999999997</v>
      </c>
      <c r="L900" s="11">
        <f t="shared" si="135"/>
        <v>135.26</v>
      </c>
      <c r="M900" s="11">
        <v>54.23</v>
      </c>
      <c r="N900" s="11">
        <f t="shared" si="136"/>
        <v>73.37</v>
      </c>
      <c r="O900" s="12">
        <f t="shared" si="137"/>
        <v>0.57500000000000007</v>
      </c>
      <c r="P900" s="6" t="s">
        <v>21</v>
      </c>
      <c r="Q900" s="6" t="str">
        <f>VLOOKUP(C900,'[1]Customer List Query'!$A$2:$B$48,2,FALSE)</f>
        <v>Scott</v>
      </c>
      <c r="R900" s="13"/>
    </row>
    <row r="901" spans="1:18" x14ac:dyDescent="0.25">
      <c r="A901" s="6">
        <v>11301</v>
      </c>
      <c r="B901" s="7">
        <v>40477</v>
      </c>
      <c r="C901" t="s">
        <v>22</v>
      </c>
      <c r="D901" s="14" t="s">
        <v>105</v>
      </c>
      <c r="E901" s="6" t="s">
        <v>18</v>
      </c>
      <c r="F901" s="8" t="s">
        <v>39</v>
      </c>
      <c r="G901" s="6" t="s">
        <v>31</v>
      </c>
      <c r="H901" s="9">
        <v>223.57</v>
      </c>
      <c r="I901" s="10">
        <v>1</v>
      </c>
      <c r="J901" s="9">
        <f t="shared" si="133"/>
        <v>223.57</v>
      </c>
      <c r="K901" s="9">
        <f t="shared" si="134"/>
        <v>13.414199999999999</v>
      </c>
      <c r="L901" s="11">
        <f t="shared" si="135"/>
        <v>236.98</v>
      </c>
      <c r="M901" s="11">
        <v>442.67</v>
      </c>
      <c r="N901" s="11">
        <f t="shared" si="136"/>
        <v>-219.10000000000002</v>
      </c>
      <c r="O901" s="12">
        <f t="shared" si="137"/>
        <v>-0.98000626202084373</v>
      </c>
      <c r="P901" s="6" t="s">
        <v>21</v>
      </c>
      <c r="Q901" s="6" t="str">
        <f>VLOOKUP(C901,'[1]Customer List Query'!$A$2:$B$48,2,FALSE)</f>
        <v>Chris</v>
      </c>
      <c r="R901" s="13"/>
    </row>
    <row r="902" spans="1:18" x14ac:dyDescent="0.25">
      <c r="A902" s="6">
        <v>11302</v>
      </c>
      <c r="B902" s="7">
        <v>40477</v>
      </c>
      <c r="C902" s="6" t="s">
        <v>96</v>
      </c>
      <c r="D902" s="14" t="s">
        <v>104</v>
      </c>
      <c r="E902" s="8" t="s">
        <v>65</v>
      </c>
      <c r="F902" s="8" t="s">
        <v>68</v>
      </c>
      <c r="G902" s="6" t="s">
        <v>31</v>
      </c>
      <c r="H902" s="9">
        <v>117.27</v>
      </c>
      <c r="I902" s="10">
        <v>9</v>
      </c>
      <c r="J902" s="9">
        <f t="shared" si="133"/>
        <v>1055.43</v>
      </c>
      <c r="K902" s="9">
        <f t="shared" si="134"/>
        <v>63.325800000000001</v>
      </c>
      <c r="L902" s="11">
        <f t="shared" si="135"/>
        <v>1118.76</v>
      </c>
      <c r="M902" s="11">
        <v>453.83</v>
      </c>
      <c r="N902" s="11">
        <f t="shared" si="136"/>
        <v>601.60000000000014</v>
      </c>
      <c r="O902" s="12">
        <f t="shared" si="137"/>
        <v>0.57000464265749518</v>
      </c>
      <c r="P902" s="6" t="s">
        <v>21</v>
      </c>
      <c r="Q902" s="6" t="str">
        <f>VLOOKUP(C902,'[1]Customer List Query'!$A$2:$B$48,2,FALSE)</f>
        <v>Molly</v>
      </c>
      <c r="R902" s="13"/>
    </row>
    <row r="903" spans="1:18" x14ac:dyDescent="0.25">
      <c r="A903" s="6">
        <v>11303</v>
      </c>
      <c r="B903" s="7">
        <v>40477</v>
      </c>
      <c r="C903" t="s">
        <v>34</v>
      </c>
      <c r="D903" s="14" t="s">
        <v>104</v>
      </c>
      <c r="E903" s="8" t="s">
        <v>26</v>
      </c>
      <c r="F903" s="6" t="s">
        <v>76</v>
      </c>
      <c r="G903" s="6" t="s">
        <v>49</v>
      </c>
      <c r="H903" s="9">
        <v>50</v>
      </c>
      <c r="I903" s="10"/>
      <c r="J903" s="9">
        <f>H903</f>
        <v>50</v>
      </c>
      <c r="K903" s="9">
        <v>0</v>
      </c>
      <c r="L903" s="11">
        <f t="shared" si="135"/>
        <v>50</v>
      </c>
      <c r="M903" s="11">
        <v>105</v>
      </c>
      <c r="N903" s="11">
        <f t="shared" si="136"/>
        <v>-55</v>
      </c>
      <c r="O903" s="12">
        <f t="shared" si="137"/>
        <v>-1.1000000000000001</v>
      </c>
      <c r="P903" s="6" t="s">
        <v>21</v>
      </c>
      <c r="Q903" s="6" t="str">
        <f>VLOOKUP(C903,'[1]Customer List Query'!$A$2:$B$48,2,FALSE)</f>
        <v>Sabrina</v>
      </c>
      <c r="R903" s="13"/>
    </row>
    <row r="904" spans="1:18" x14ac:dyDescent="0.25">
      <c r="A904" s="6">
        <v>11304</v>
      </c>
      <c r="B904" s="7">
        <v>40477</v>
      </c>
      <c r="C904" t="s">
        <v>87</v>
      </c>
      <c r="D904" s="14" t="s">
        <v>104</v>
      </c>
      <c r="E904" s="6" t="s">
        <v>18</v>
      </c>
      <c r="F904" s="6" t="s">
        <v>66</v>
      </c>
      <c r="G904" s="8" t="s">
        <v>42</v>
      </c>
      <c r="H904" s="9">
        <v>69.95</v>
      </c>
      <c r="I904" s="10">
        <v>5</v>
      </c>
      <c r="J904" s="9">
        <f>ROUND(H904*I904,2)</f>
        <v>349.75</v>
      </c>
      <c r="K904" s="9">
        <f>J904*0.06</f>
        <v>20.984999999999999</v>
      </c>
      <c r="L904" s="11">
        <f t="shared" si="135"/>
        <v>370.74</v>
      </c>
      <c r="M904" s="11">
        <v>176.27</v>
      </c>
      <c r="N904" s="11">
        <f t="shared" si="136"/>
        <v>173.48</v>
      </c>
      <c r="O904" s="12">
        <f t="shared" si="137"/>
        <v>0.49601143674052894</v>
      </c>
      <c r="P904" s="6" t="s">
        <v>21</v>
      </c>
      <c r="Q904" s="6" t="str">
        <f>VLOOKUP(C904,'[1]Customer List Query'!$A$2:$B$48,2,FALSE)</f>
        <v>Steve</v>
      </c>
      <c r="R904" s="13"/>
    </row>
    <row r="905" spans="1:18" x14ac:dyDescent="0.25">
      <c r="A905" s="6">
        <v>11305</v>
      </c>
      <c r="B905" s="7">
        <v>40481</v>
      </c>
      <c r="C905" t="s">
        <v>67</v>
      </c>
      <c r="D905" s="14" t="s">
        <v>104</v>
      </c>
      <c r="E905" s="6" t="s">
        <v>18</v>
      </c>
      <c r="F905" s="6" t="s">
        <v>81</v>
      </c>
      <c r="G905" s="6" t="s">
        <v>20</v>
      </c>
      <c r="H905" s="9">
        <v>109</v>
      </c>
      <c r="I905" s="10">
        <v>5</v>
      </c>
      <c r="J905" s="9">
        <f>ROUND(H905*I905,2)</f>
        <v>545</v>
      </c>
      <c r="K905" s="9">
        <f>J905*0.06</f>
        <v>32.699999999999996</v>
      </c>
      <c r="L905" s="11">
        <f t="shared" si="135"/>
        <v>577.70000000000005</v>
      </c>
      <c r="M905" s="11">
        <v>63.22</v>
      </c>
      <c r="N905" s="11">
        <f t="shared" si="136"/>
        <v>481.78</v>
      </c>
      <c r="O905" s="12">
        <f t="shared" si="137"/>
        <v>0.8839999999999999</v>
      </c>
      <c r="P905" s="6" t="s">
        <v>21</v>
      </c>
      <c r="Q905" s="6" t="str">
        <f>VLOOKUP(C905,'[1]Customer List Query'!$A$2:$B$48,2,FALSE)</f>
        <v>Scott</v>
      </c>
      <c r="R905" s="13"/>
    </row>
    <row r="906" spans="1:18" x14ac:dyDescent="0.25">
      <c r="A906" s="6">
        <v>11306</v>
      </c>
      <c r="B906" s="7">
        <v>40481</v>
      </c>
      <c r="C906" s="14" t="s">
        <v>64</v>
      </c>
      <c r="D906" s="14" t="s">
        <v>104</v>
      </c>
      <c r="E906" s="8" t="s">
        <v>65</v>
      </c>
      <c r="F906" s="6" t="s">
        <v>53</v>
      </c>
      <c r="G906" s="8" t="s">
        <v>42</v>
      </c>
      <c r="H906" s="9">
        <v>26.95</v>
      </c>
      <c r="I906" s="10">
        <v>3</v>
      </c>
      <c r="J906" s="9">
        <f>ROUND(H906*I906,2)</f>
        <v>80.849999999999994</v>
      </c>
      <c r="K906" s="9">
        <f>J906*0.06</f>
        <v>4.8509999999999991</v>
      </c>
      <c r="L906" s="11">
        <f t="shared" si="135"/>
        <v>85.7</v>
      </c>
      <c r="M906" s="11">
        <v>42.04</v>
      </c>
      <c r="N906" s="11">
        <f t="shared" si="136"/>
        <v>38.809999999999995</v>
      </c>
      <c r="O906" s="12">
        <f t="shared" si="137"/>
        <v>0.48002473716759431</v>
      </c>
      <c r="P906" s="6" t="s">
        <v>21</v>
      </c>
      <c r="Q906" s="6" t="str">
        <f>VLOOKUP(C906,'[1]Customer List Query'!$A$2:$B$48,2,FALSE)</f>
        <v>Chris</v>
      </c>
      <c r="R906" s="13"/>
    </row>
    <row r="907" spans="1:18" x14ac:dyDescent="0.25">
      <c r="A907" s="6">
        <v>11307</v>
      </c>
      <c r="B907" s="7">
        <v>40481</v>
      </c>
      <c r="C907" t="s">
        <v>94</v>
      </c>
      <c r="D907" s="14" t="s">
        <v>104</v>
      </c>
      <c r="E907" s="6" t="s">
        <v>18</v>
      </c>
      <c r="F907" s="8" t="s">
        <v>35</v>
      </c>
      <c r="G907" s="6" t="s">
        <v>31</v>
      </c>
      <c r="H907" s="9">
        <v>799.85</v>
      </c>
      <c r="I907" s="10">
        <v>4</v>
      </c>
      <c r="J907" s="9">
        <f>ROUND(H907*I907,2)</f>
        <v>3199.4</v>
      </c>
      <c r="K907" s="9">
        <f>J907*0.06</f>
        <v>191.964</v>
      </c>
      <c r="L907" s="11">
        <f t="shared" si="135"/>
        <v>3391.36</v>
      </c>
      <c r="M907" s="11">
        <v>3599.33</v>
      </c>
      <c r="N907" s="11">
        <f t="shared" si="136"/>
        <v>-399.92999999999984</v>
      </c>
      <c r="O907" s="12">
        <f t="shared" si="137"/>
        <v>-0.12500156279302363</v>
      </c>
      <c r="P907" s="6" t="s">
        <v>21</v>
      </c>
      <c r="Q907" s="6" t="str">
        <f>VLOOKUP(C907,'[1]Customer List Query'!$A$2:$B$48,2,FALSE)</f>
        <v>Scott</v>
      </c>
      <c r="R907" s="13"/>
    </row>
    <row r="908" spans="1:18" x14ac:dyDescent="0.25">
      <c r="A908" s="6">
        <v>11308</v>
      </c>
      <c r="B908" s="7">
        <v>40482</v>
      </c>
      <c r="C908" t="s">
        <v>22</v>
      </c>
      <c r="D908" s="14" t="s">
        <v>105</v>
      </c>
      <c r="E908" s="6" t="s">
        <v>18</v>
      </c>
      <c r="F908" s="6" t="s">
        <v>92</v>
      </c>
      <c r="G908" s="6" t="s">
        <v>49</v>
      </c>
      <c r="H908" s="9">
        <v>75</v>
      </c>
      <c r="I908" s="10"/>
      <c r="J908" s="9">
        <f>H908</f>
        <v>75</v>
      </c>
      <c r="K908" s="9">
        <v>0</v>
      </c>
      <c r="L908" s="11">
        <f t="shared" si="135"/>
        <v>75</v>
      </c>
      <c r="M908" s="11">
        <v>243</v>
      </c>
      <c r="N908" s="11">
        <f t="shared" si="136"/>
        <v>-168</v>
      </c>
      <c r="O908" s="12">
        <f t="shared" si="137"/>
        <v>-2.2400000000000002</v>
      </c>
      <c r="P908" s="6" t="s">
        <v>21</v>
      </c>
      <c r="Q908" s="6" t="str">
        <f>VLOOKUP(C908,'[1]Customer List Query'!$A$2:$B$48,2,FALSE)</f>
        <v>Chris</v>
      </c>
      <c r="R908" s="13"/>
    </row>
    <row r="909" spans="1:18" x14ac:dyDescent="0.25">
      <c r="A909" s="6">
        <v>11309</v>
      </c>
      <c r="B909" s="7">
        <v>40482</v>
      </c>
      <c r="C909" t="s">
        <v>80</v>
      </c>
      <c r="D909" s="14" t="s">
        <v>106</v>
      </c>
      <c r="E909" s="8" t="s">
        <v>26</v>
      </c>
      <c r="F909" s="6" t="s">
        <v>53</v>
      </c>
      <c r="G909" s="8" t="s">
        <v>42</v>
      </c>
      <c r="H909" s="9">
        <v>63</v>
      </c>
      <c r="I909" s="10">
        <v>2</v>
      </c>
      <c r="J909" s="9">
        <f>ROUND(H909*I909,2)</f>
        <v>126</v>
      </c>
      <c r="K909" s="9">
        <f>J909*0.06</f>
        <v>7.56</v>
      </c>
      <c r="L909" s="11">
        <f t="shared" si="135"/>
        <v>133.56</v>
      </c>
      <c r="M909" s="11">
        <v>147.41999999999999</v>
      </c>
      <c r="N909" s="11">
        <f t="shared" si="136"/>
        <v>-21.419999999999987</v>
      </c>
      <c r="O909" s="12">
        <f t="shared" si="137"/>
        <v>-0.1699999999999999</v>
      </c>
      <c r="P909" s="6" t="s">
        <v>21</v>
      </c>
      <c r="Q909" s="6" t="str">
        <f>VLOOKUP(C909,'[1]Customer List Query'!$A$2:$B$48,2,FALSE)</f>
        <v>Chris</v>
      </c>
      <c r="R909" s="13"/>
    </row>
    <row r="910" spans="1:18" x14ac:dyDescent="0.25">
      <c r="A910" s="6">
        <v>11310</v>
      </c>
      <c r="B910" s="7">
        <v>40482</v>
      </c>
      <c r="C910" t="s">
        <v>45</v>
      </c>
      <c r="D910" s="14" t="s">
        <v>108</v>
      </c>
      <c r="E910" s="8" t="s">
        <v>26</v>
      </c>
      <c r="F910" s="6" t="s">
        <v>100</v>
      </c>
      <c r="G910" s="6" t="s">
        <v>28</v>
      </c>
      <c r="H910" s="9">
        <v>295.95</v>
      </c>
      <c r="I910" s="10">
        <v>4</v>
      </c>
      <c r="J910" s="9">
        <f>ROUND(H910*I910,2)</f>
        <v>1183.8</v>
      </c>
      <c r="K910" s="9">
        <f>J910*0.06</f>
        <v>71.027999999999992</v>
      </c>
      <c r="L910" s="11">
        <f t="shared" si="135"/>
        <v>1254.83</v>
      </c>
      <c r="M910" s="11">
        <v>692.52</v>
      </c>
      <c r="N910" s="11">
        <f t="shared" si="136"/>
        <v>491.28</v>
      </c>
      <c r="O910" s="12">
        <f t="shared" si="137"/>
        <v>0.41500253421186012</v>
      </c>
      <c r="P910" s="6" t="s">
        <v>21</v>
      </c>
      <c r="Q910" s="6" t="str">
        <f>VLOOKUP(C910,'[1]Customer List Query'!$A$2:$B$48,2,FALSE)</f>
        <v>Doug</v>
      </c>
      <c r="R910" s="13"/>
    </row>
    <row r="911" spans="1:18" x14ac:dyDescent="0.25">
      <c r="A911" s="6">
        <v>11311</v>
      </c>
      <c r="B911" s="7">
        <v>40482</v>
      </c>
      <c r="C911" s="14" t="s">
        <v>25</v>
      </c>
      <c r="D911" s="14" t="s">
        <v>106</v>
      </c>
      <c r="E911" s="8" t="s">
        <v>26</v>
      </c>
      <c r="F911" s="6" t="s">
        <v>81</v>
      </c>
      <c r="G911" s="6" t="s">
        <v>20</v>
      </c>
      <c r="H911" s="9">
        <v>102</v>
      </c>
      <c r="I911" s="10">
        <v>4</v>
      </c>
      <c r="J911" s="9">
        <f>ROUND(H911*I911,2)</f>
        <v>408</v>
      </c>
      <c r="K911" s="9">
        <f>J911*0.06</f>
        <v>24.48</v>
      </c>
      <c r="L911" s="11">
        <f t="shared" si="135"/>
        <v>432.48</v>
      </c>
      <c r="M911" s="11">
        <v>554.88</v>
      </c>
      <c r="N911" s="11">
        <f t="shared" si="136"/>
        <v>-146.88</v>
      </c>
      <c r="O911" s="12">
        <f t="shared" si="137"/>
        <v>-0.36</v>
      </c>
      <c r="P911" s="6" t="s">
        <v>43</v>
      </c>
      <c r="Q911" s="6" t="str">
        <f>VLOOKUP(C911,'[1]Customer List Query'!$A$2:$B$48,2,FALSE)</f>
        <v>Scott</v>
      </c>
      <c r="R911" s="13"/>
    </row>
    <row r="912" spans="1:18" x14ac:dyDescent="0.25">
      <c r="A912" s="6">
        <v>11312</v>
      </c>
      <c r="B912" s="7">
        <v>40482</v>
      </c>
      <c r="C912" s="14" t="s">
        <v>25</v>
      </c>
      <c r="D912" s="14" t="s">
        <v>106</v>
      </c>
      <c r="E912" s="8" t="s">
        <v>26</v>
      </c>
      <c r="F912" s="6" t="s">
        <v>92</v>
      </c>
      <c r="G912" s="6" t="s">
        <v>49</v>
      </c>
      <c r="H912" s="9">
        <v>60</v>
      </c>
      <c r="I912" s="10"/>
      <c r="J912" s="9">
        <f>H912</f>
        <v>60</v>
      </c>
      <c r="K912" s="9">
        <v>0</v>
      </c>
      <c r="L912" s="11">
        <f t="shared" si="135"/>
        <v>60</v>
      </c>
      <c r="M912" s="11">
        <v>38.4</v>
      </c>
      <c r="N912" s="11">
        <f t="shared" si="136"/>
        <v>21.6</v>
      </c>
      <c r="O912" s="12">
        <f t="shared" si="137"/>
        <v>0.36000000000000004</v>
      </c>
      <c r="P912" s="6" t="s">
        <v>21</v>
      </c>
      <c r="Q912" s="6" t="str">
        <f>VLOOKUP(C912,'[1]Customer List Query'!$A$2:$B$48,2,FALSE)</f>
        <v>Scott</v>
      </c>
      <c r="R912" s="13"/>
    </row>
    <row r="913" spans="1:18" x14ac:dyDescent="0.25">
      <c r="A913" s="6">
        <v>11313</v>
      </c>
      <c r="B913" s="7">
        <v>40482</v>
      </c>
      <c r="C913" t="s">
        <v>79</v>
      </c>
      <c r="D913" s="14" t="s">
        <v>106</v>
      </c>
      <c r="E913" s="6" t="s">
        <v>18</v>
      </c>
      <c r="F913" s="8" t="s">
        <v>46</v>
      </c>
      <c r="G913" s="6" t="s">
        <v>31</v>
      </c>
      <c r="H913" s="9">
        <v>19.95</v>
      </c>
      <c r="I913" s="10">
        <v>8</v>
      </c>
      <c r="J913" s="9">
        <f t="shared" ref="J913:J931" si="138">ROUND(H913*I913,2)</f>
        <v>159.6</v>
      </c>
      <c r="K913" s="9">
        <f t="shared" ref="K913:K931" si="139">J913*0.06</f>
        <v>9.5759999999999987</v>
      </c>
      <c r="L913" s="11">
        <f t="shared" si="135"/>
        <v>169.18</v>
      </c>
      <c r="M913" s="11">
        <v>21.55</v>
      </c>
      <c r="N913" s="11">
        <f t="shared" si="136"/>
        <v>138.04999999999998</v>
      </c>
      <c r="O913" s="12">
        <f t="shared" si="137"/>
        <v>0.86497493734335829</v>
      </c>
      <c r="P913" s="6" t="s">
        <v>21</v>
      </c>
      <c r="Q913" s="6" t="str">
        <f>VLOOKUP(C913,'[1]Customer List Query'!$A$2:$B$48,2,FALSE)</f>
        <v>Doug</v>
      </c>
      <c r="R913" s="13"/>
    </row>
    <row r="914" spans="1:18" x14ac:dyDescent="0.25">
      <c r="A914" s="6">
        <v>11314</v>
      </c>
      <c r="B914" s="7">
        <v>40483</v>
      </c>
      <c r="C914" s="14" t="s">
        <v>63</v>
      </c>
      <c r="D914" s="14" t="s">
        <v>104</v>
      </c>
      <c r="E914" s="6" t="s">
        <v>18</v>
      </c>
      <c r="F914" s="6" t="s">
        <v>53</v>
      </c>
      <c r="G914" s="8" t="s">
        <v>42</v>
      </c>
      <c r="H914" s="9">
        <v>26.95</v>
      </c>
      <c r="I914" s="10">
        <v>10</v>
      </c>
      <c r="J914" s="9">
        <f t="shared" si="138"/>
        <v>269.5</v>
      </c>
      <c r="K914" s="9">
        <f t="shared" si="139"/>
        <v>16.169999999999998</v>
      </c>
      <c r="L914" s="11">
        <f t="shared" si="135"/>
        <v>285.67</v>
      </c>
      <c r="M914" s="11">
        <v>34.5</v>
      </c>
      <c r="N914" s="11">
        <f t="shared" si="136"/>
        <v>235</v>
      </c>
      <c r="O914" s="12">
        <f t="shared" si="137"/>
        <v>0.8719851576994434</v>
      </c>
      <c r="P914" s="6" t="s">
        <v>21</v>
      </c>
      <c r="Q914" s="6" t="str">
        <f>VLOOKUP(C914,'[1]Customer List Query'!$A$2:$B$48,2,FALSE)</f>
        <v>Doug</v>
      </c>
      <c r="R914" s="13"/>
    </row>
    <row r="915" spans="1:18" x14ac:dyDescent="0.25">
      <c r="A915" s="6">
        <v>11315</v>
      </c>
      <c r="B915" s="7">
        <v>40483</v>
      </c>
      <c r="C915" s="14" t="s">
        <v>64</v>
      </c>
      <c r="D915" s="14" t="s">
        <v>104</v>
      </c>
      <c r="E915" s="8" t="s">
        <v>65</v>
      </c>
      <c r="F915" s="8" t="s">
        <v>35</v>
      </c>
      <c r="G915" s="6" t="s">
        <v>31</v>
      </c>
      <c r="H915" s="9">
        <v>799.85</v>
      </c>
      <c r="I915" s="10">
        <v>10</v>
      </c>
      <c r="J915" s="9">
        <f t="shared" si="138"/>
        <v>7998.5</v>
      </c>
      <c r="K915" s="9">
        <f t="shared" si="139"/>
        <v>479.90999999999997</v>
      </c>
      <c r="L915" s="11">
        <f t="shared" si="135"/>
        <v>8478.41</v>
      </c>
      <c r="M915" s="11">
        <v>1087.8</v>
      </c>
      <c r="N915" s="11">
        <f t="shared" si="136"/>
        <v>6910.7</v>
      </c>
      <c r="O915" s="12">
        <f t="shared" si="137"/>
        <v>0.86399949990623237</v>
      </c>
      <c r="P915" s="6" t="s">
        <v>21</v>
      </c>
      <c r="Q915" s="6" t="str">
        <f>VLOOKUP(C915,'[1]Customer List Query'!$A$2:$B$48,2,FALSE)</f>
        <v>Chris</v>
      </c>
      <c r="R915" s="13"/>
    </row>
    <row r="916" spans="1:18" x14ac:dyDescent="0.25">
      <c r="A916" s="6">
        <v>11316</v>
      </c>
      <c r="B916" s="7">
        <v>40483</v>
      </c>
      <c r="C916" s="14" t="s">
        <v>83</v>
      </c>
      <c r="D916" s="14" t="s">
        <v>109</v>
      </c>
      <c r="E916" s="6" t="s">
        <v>18</v>
      </c>
      <c r="F916" s="6" t="s">
        <v>33</v>
      </c>
      <c r="G916" s="6" t="s">
        <v>20</v>
      </c>
      <c r="H916" s="9">
        <v>24.95</v>
      </c>
      <c r="I916" s="10">
        <v>5</v>
      </c>
      <c r="J916" s="9">
        <f t="shared" si="138"/>
        <v>124.75</v>
      </c>
      <c r="K916" s="9">
        <f t="shared" si="139"/>
        <v>7.4849999999999994</v>
      </c>
      <c r="L916" s="11">
        <f t="shared" si="135"/>
        <v>132.24</v>
      </c>
      <c r="M916" s="11">
        <v>37.43</v>
      </c>
      <c r="N916" s="11">
        <f t="shared" si="136"/>
        <v>87.32</v>
      </c>
      <c r="O916" s="12">
        <f t="shared" si="137"/>
        <v>0.69995991983967931</v>
      </c>
      <c r="P916" s="6" t="s">
        <v>21</v>
      </c>
      <c r="Q916" s="6" t="str">
        <f>VLOOKUP(C916,'[1]Customer List Query'!$A$2:$B$48,2,FALSE)</f>
        <v>Tammy</v>
      </c>
      <c r="R916" s="13"/>
    </row>
    <row r="917" spans="1:18" x14ac:dyDescent="0.25">
      <c r="A917" s="6">
        <v>11317</v>
      </c>
      <c r="B917" s="7">
        <v>40483</v>
      </c>
      <c r="C917" t="s">
        <v>89</v>
      </c>
      <c r="D917" s="14" t="s">
        <v>104</v>
      </c>
      <c r="E917" s="6" t="s">
        <v>18</v>
      </c>
      <c r="F917" s="6" t="s">
        <v>53</v>
      </c>
      <c r="G917" s="8" t="s">
        <v>42</v>
      </c>
      <c r="H917" s="9">
        <v>15.95</v>
      </c>
      <c r="I917" s="10">
        <v>4</v>
      </c>
      <c r="J917" s="9">
        <f t="shared" si="138"/>
        <v>63.8</v>
      </c>
      <c r="K917" s="9">
        <f t="shared" si="139"/>
        <v>3.8279999999999998</v>
      </c>
      <c r="L917" s="11">
        <f t="shared" si="135"/>
        <v>67.63</v>
      </c>
      <c r="M917" s="11">
        <v>71.459999999999994</v>
      </c>
      <c r="N917" s="11">
        <f t="shared" si="136"/>
        <v>-7.6599999999999966</v>
      </c>
      <c r="O917" s="12">
        <f t="shared" si="137"/>
        <v>-0.12006269592476485</v>
      </c>
      <c r="P917" s="6" t="s">
        <v>43</v>
      </c>
      <c r="Q917" s="6" t="str">
        <f>VLOOKUP(C917,'[1]Customer List Query'!$A$2:$B$48,2,FALSE)</f>
        <v>Sandra</v>
      </c>
      <c r="R917" s="13"/>
    </row>
    <row r="918" spans="1:18" x14ac:dyDescent="0.25">
      <c r="A918" s="6">
        <v>11318</v>
      </c>
      <c r="B918" s="7">
        <v>40483</v>
      </c>
      <c r="C918" t="s">
        <v>52</v>
      </c>
      <c r="D918" s="14" t="s">
        <v>107</v>
      </c>
      <c r="E918" s="8" t="s">
        <v>26</v>
      </c>
      <c r="F918" s="6" t="s">
        <v>37</v>
      </c>
      <c r="G918" s="6" t="s">
        <v>31</v>
      </c>
      <c r="H918" s="9">
        <v>5.99</v>
      </c>
      <c r="I918" s="10">
        <v>10</v>
      </c>
      <c r="J918" s="9">
        <f t="shared" si="138"/>
        <v>59.9</v>
      </c>
      <c r="K918" s="9">
        <f t="shared" si="139"/>
        <v>3.5939999999999999</v>
      </c>
      <c r="L918" s="11">
        <f t="shared" si="135"/>
        <v>63.49</v>
      </c>
      <c r="M918" s="11">
        <v>7.67</v>
      </c>
      <c r="N918" s="11">
        <f t="shared" si="136"/>
        <v>52.23</v>
      </c>
      <c r="O918" s="12">
        <f t="shared" si="137"/>
        <v>0.87195325542570945</v>
      </c>
      <c r="P918" s="6" t="s">
        <v>43</v>
      </c>
      <c r="Q918" s="6" t="str">
        <f>VLOOKUP(C918,'[1]Customer List Query'!$A$2:$B$48,2,FALSE)</f>
        <v>Tammy</v>
      </c>
      <c r="R918" s="13"/>
    </row>
    <row r="919" spans="1:18" x14ac:dyDescent="0.25">
      <c r="A919" s="6">
        <v>11319</v>
      </c>
      <c r="B919" s="7">
        <v>40483</v>
      </c>
      <c r="C919" t="s">
        <v>29</v>
      </c>
      <c r="D919" s="14" t="s">
        <v>107</v>
      </c>
      <c r="E919" s="8" t="s">
        <v>26</v>
      </c>
      <c r="F919" s="6" t="s">
        <v>66</v>
      </c>
      <c r="G919" s="8" t="s">
        <v>42</v>
      </c>
      <c r="H919" s="9">
        <v>54</v>
      </c>
      <c r="I919" s="10">
        <v>5</v>
      </c>
      <c r="J919" s="9">
        <f t="shared" si="138"/>
        <v>270</v>
      </c>
      <c r="K919" s="9">
        <f t="shared" si="139"/>
        <v>16.2</v>
      </c>
      <c r="L919" s="11">
        <f t="shared" si="135"/>
        <v>286.2</v>
      </c>
      <c r="M919" s="11">
        <v>385.71</v>
      </c>
      <c r="N919" s="11">
        <f t="shared" si="136"/>
        <v>-115.70999999999998</v>
      </c>
      <c r="O919" s="12">
        <f t="shared" si="137"/>
        <v>-0.42855555555555547</v>
      </c>
      <c r="P919" s="6" t="s">
        <v>24</v>
      </c>
      <c r="Q919" s="6" t="str">
        <f>VLOOKUP(C919,'[1]Customer List Query'!$A$2:$B$48,2,FALSE)</f>
        <v>Tammy</v>
      </c>
      <c r="R919" s="13"/>
    </row>
    <row r="920" spans="1:18" x14ac:dyDescent="0.25">
      <c r="A920" s="6">
        <v>11320</v>
      </c>
      <c r="B920" s="7">
        <v>40483</v>
      </c>
      <c r="C920" t="s">
        <v>62</v>
      </c>
      <c r="D920" s="14" t="s">
        <v>109</v>
      </c>
      <c r="E920" s="6" t="s">
        <v>18</v>
      </c>
      <c r="F920" s="6" t="s">
        <v>101</v>
      </c>
      <c r="G920" s="6" t="s">
        <v>28</v>
      </c>
      <c r="H920" s="9">
        <v>189.99</v>
      </c>
      <c r="I920" s="10">
        <v>8</v>
      </c>
      <c r="J920" s="9">
        <f t="shared" si="138"/>
        <v>1519.92</v>
      </c>
      <c r="K920" s="9">
        <f t="shared" si="139"/>
        <v>91.1952</v>
      </c>
      <c r="L920" s="11">
        <f t="shared" si="135"/>
        <v>1611.12</v>
      </c>
      <c r="M920" s="11">
        <v>550.97</v>
      </c>
      <c r="N920" s="11">
        <f t="shared" si="136"/>
        <v>968.95</v>
      </c>
      <c r="O920" s="12">
        <f t="shared" si="137"/>
        <v>0.63750065792936472</v>
      </c>
      <c r="P920" s="6" t="s">
        <v>21</v>
      </c>
      <c r="Q920" s="6" t="str">
        <f>VLOOKUP(C920,'[1]Customer List Query'!$A$2:$B$48,2,FALSE)</f>
        <v>Bobby</v>
      </c>
      <c r="R920" s="13"/>
    </row>
    <row r="921" spans="1:18" x14ac:dyDescent="0.25">
      <c r="A921" s="6">
        <v>11321</v>
      </c>
      <c r="B921" s="7">
        <v>40483</v>
      </c>
      <c r="C921" s="14" t="s">
        <v>25</v>
      </c>
      <c r="D921" s="14" t="s">
        <v>106</v>
      </c>
      <c r="E921" s="8" t="s">
        <v>26</v>
      </c>
      <c r="F921" s="6" t="s">
        <v>33</v>
      </c>
      <c r="G921" s="6" t="s">
        <v>20</v>
      </c>
      <c r="H921" s="9">
        <v>8</v>
      </c>
      <c r="I921" s="10">
        <v>3</v>
      </c>
      <c r="J921" s="9">
        <f t="shared" si="138"/>
        <v>24</v>
      </c>
      <c r="K921" s="9">
        <f t="shared" si="139"/>
        <v>1.44</v>
      </c>
      <c r="L921" s="11">
        <f t="shared" si="135"/>
        <v>25.44</v>
      </c>
      <c r="M921" s="11">
        <v>22.4</v>
      </c>
      <c r="N921" s="11">
        <f t="shared" si="136"/>
        <v>1.6000000000000014</v>
      </c>
      <c r="O921" s="12">
        <f t="shared" si="137"/>
        <v>6.6666666666666721E-2</v>
      </c>
      <c r="P921" s="6" t="s">
        <v>43</v>
      </c>
      <c r="Q921" s="6" t="str">
        <f>VLOOKUP(C921,'[1]Customer List Query'!$A$2:$B$48,2,FALSE)</f>
        <v>Scott</v>
      </c>
      <c r="R921" s="13"/>
    </row>
    <row r="922" spans="1:18" x14ac:dyDescent="0.25">
      <c r="A922" s="6">
        <v>11322</v>
      </c>
      <c r="B922" s="7">
        <v>40484</v>
      </c>
      <c r="C922" s="14" t="s">
        <v>86</v>
      </c>
      <c r="D922" s="14" t="s">
        <v>108</v>
      </c>
      <c r="E922" s="8" t="s">
        <v>26</v>
      </c>
      <c r="F922" s="6" t="s">
        <v>70</v>
      </c>
      <c r="G922" s="6" t="s">
        <v>31</v>
      </c>
      <c r="H922" s="9">
        <v>12</v>
      </c>
      <c r="I922" s="10">
        <v>6</v>
      </c>
      <c r="J922" s="9">
        <f t="shared" si="138"/>
        <v>72</v>
      </c>
      <c r="K922" s="9">
        <f t="shared" si="139"/>
        <v>4.32</v>
      </c>
      <c r="L922" s="11">
        <f t="shared" si="135"/>
        <v>76.319999999999993</v>
      </c>
      <c r="M922" s="11">
        <v>16.32</v>
      </c>
      <c r="N922" s="11">
        <f t="shared" si="136"/>
        <v>55.68</v>
      </c>
      <c r="O922" s="12">
        <f t="shared" si="137"/>
        <v>0.77333333333333332</v>
      </c>
      <c r="P922" s="6" t="s">
        <v>21</v>
      </c>
      <c r="Q922" s="6" t="str">
        <f>VLOOKUP(C922,'[1]Customer List Query'!$A$2:$B$48,2,FALSE)</f>
        <v>Kelly</v>
      </c>
      <c r="R922" s="13"/>
    </row>
    <row r="923" spans="1:18" x14ac:dyDescent="0.25">
      <c r="A923" s="6">
        <v>11323</v>
      </c>
      <c r="B923" s="7">
        <v>40484</v>
      </c>
      <c r="C923" t="s">
        <v>45</v>
      </c>
      <c r="D923" s="14" t="s">
        <v>108</v>
      </c>
      <c r="E923" s="8" t="s">
        <v>26</v>
      </c>
      <c r="F923" s="6" t="s">
        <v>41</v>
      </c>
      <c r="G923" s="8" t="s">
        <v>42</v>
      </c>
      <c r="H923" s="9">
        <v>279.45</v>
      </c>
      <c r="I923" s="10">
        <v>9</v>
      </c>
      <c r="J923" s="9">
        <f t="shared" si="138"/>
        <v>2515.0500000000002</v>
      </c>
      <c r="K923" s="9">
        <f t="shared" si="139"/>
        <v>150.90299999999999</v>
      </c>
      <c r="L923" s="11">
        <f t="shared" si="135"/>
        <v>2665.95</v>
      </c>
      <c r="M923" s="11">
        <v>586.85</v>
      </c>
      <c r="N923" s="11">
        <f t="shared" si="136"/>
        <v>1928.2000000000003</v>
      </c>
      <c r="O923" s="12">
        <f t="shared" si="137"/>
        <v>0.76666467863461962</v>
      </c>
      <c r="P923" s="6" t="s">
        <v>21</v>
      </c>
      <c r="Q923" s="6" t="str">
        <f>VLOOKUP(C923,'[1]Customer List Query'!$A$2:$B$48,2,FALSE)</f>
        <v>Doug</v>
      </c>
      <c r="R923" s="13"/>
    </row>
    <row r="924" spans="1:18" x14ac:dyDescent="0.25">
      <c r="A924" s="6">
        <v>11324</v>
      </c>
      <c r="B924" s="7">
        <v>40484</v>
      </c>
      <c r="C924" t="s">
        <v>17</v>
      </c>
      <c r="D924" s="14" t="s">
        <v>104</v>
      </c>
      <c r="E924" s="6" t="s">
        <v>18</v>
      </c>
      <c r="F924" s="8" t="s">
        <v>78</v>
      </c>
      <c r="G924" s="6" t="s">
        <v>20</v>
      </c>
      <c r="H924" s="9">
        <v>15.49</v>
      </c>
      <c r="I924" s="10">
        <v>9</v>
      </c>
      <c r="J924" s="9">
        <f t="shared" si="138"/>
        <v>139.41</v>
      </c>
      <c r="K924" s="9">
        <f t="shared" si="139"/>
        <v>8.3645999999999994</v>
      </c>
      <c r="L924" s="11">
        <f t="shared" si="135"/>
        <v>147.77000000000001</v>
      </c>
      <c r="M924" s="11">
        <v>79.31</v>
      </c>
      <c r="N924" s="11">
        <f t="shared" si="136"/>
        <v>60.099999999999994</v>
      </c>
      <c r="O924" s="12">
        <f t="shared" si="137"/>
        <v>0.43110250340721612</v>
      </c>
      <c r="P924" s="6" t="s">
        <v>43</v>
      </c>
      <c r="Q924" s="6" t="str">
        <f>VLOOKUP(C924,'[1]Customer List Query'!$A$2:$B$48,2,FALSE)</f>
        <v>Doug</v>
      </c>
      <c r="R924" s="13"/>
    </row>
    <row r="925" spans="1:18" x14ac:dyDescent="0.25">
      <c r="A925" s="6">
        <v>11325</v>
      </c>
      <c r="B925" s="7">
        <v>40484</v>
      </c>
      <c r="C925" t="s">
        <v>36</v>
      </c>
      <c r="D925" s="14" t="s">
        <v>107</v>
      </c>
      <c r="E925" s="6" t="s">
        <v>18</v>
      </c>
      <c r="F925" s="6" t="s">
        <v>37</v>
      </c>
      <c r="G925" s="6" t="s">
        <v>31</v>
      </c>
      <c r="H925" s="9">
        <v>2</v>
      </c>
      <c r="I925" s="10">
        <v>3</v>
      </c>
      <c r="J925" s="9">
        <f t="shared" si="138"/>
        <v>6</v>
      </c>
      <c r="K925" s="9">
        <f t="shared" si="139"/>
        <v>0.36</v>
      </c>
      <c r="L925" s="11">
        <f t="shared" si="135"/>
        <v>6.36</v>
      </c>
      <c r="M925" s="11">
        <v>2.2200000000000002</v>
      </c>
      <c r="N925" s="11">
        <f t="shared" si="136"/>
        <v>3.78</v>
      </c>
      <c r="O925" s="12">
        <f t="shared" si="137"/>
        <v>0.63</v>
      </c>
      <c r="P925" s="6" t="s">
        <v>24</v>
      </c>
      <c r="Q925" s="6" t="str">
        <f>VLOOKUP(C925,'[1]Customer List Query'!$A$2:$B$48,2,FALSE)</f>
        <v>Kelly</v>
      </c>
      <c r="R925" s="13"/>
    </row>
    <row r="926" spans="1:18" x14ac:dyDescent="0.25">
      <c r="A926" s="6">
        <v>11326</v>
      </c>
      <c r="B926" s="7">
        <v>40488</v>
      </c>
      <c r="C926" s="14" t="s">
        <v>73</v>
      </c>
      <c r="D926" s="14" t="s">
        <v>104</v>
      </c>
      <c r="E926" s="6" t="s">
        <v>18</v>
      </c>
      <c r="F926" s="6" t="s">
        <v>37</v>
      </c>
      <c r="G926" s="6" t="s">
        <v>31</v>
      </c>
      <c r="H926" s="9">
        <v>23.99</v>
      </c>
      <c r="I926" s="10">
        <v>6</v>
      </c>
      <c r="J926" s="9">
        <f t="shared" si="138"/>
        <v>143.94</v>
      </c>
      <c r="K926" s="9">
        <f t="shared" si="139"/>
        <v>8.6364000000000001</v>
      </c>
      <c r="L926" s="11">
        <f t="shared" si="135"/>
        <v>152.58000000000001</v>
      </c>
      <c r="M926" s="11">
        <v>26.87</v>
      </c>
      <c r="N926" s="11">
        <f t="shared" si="136"/>
        <v>117.07</v>
      </c>
      <c r="O926" s="12">
        <f t="shared" si="137"/>
        <v>0.81332499652633039</v>
      </c>
      <c r="P926" s="6" t="s">
        <v>21</v>
      </c>
      <c r="Q926" s="6" t="str">
        <f>VLOOKUP(C926,'[1]Customer List Query'!$A$2:$B$48,2,FALSE)</f>
        <v>Kelly</v>
      </c>
      <c r="R926" s="13"/>
    </row>
    <row r="927" spans="1:18" x14ac:dyDescent="0.25">
      <c r="A927" s="6">
        <v>11327</v>
      </c>
      <c r="B927" s="7">
        <v>40488</v>
      </c>
      <c r="C927" t="s">
        <v>62</v>
      </c>
      <c r="D927" s="14" t="s">
        <v>109</v>
      </c>
      <c r="E927" s="6" t="s">
        <v>18</v>
      </c>
      <c r="F927" s="6" t="s">
        <v>60</v>
      </c>
      <c r="G927" s="6" t="s">
        <v>28</v>
      </c>
      <c r="H927" s="9">
        <v>169.99</v>
      </c>
      <c r="I927" s="10">
        <v>6</v>
      </c>
      <c r="J927" s="9">
        <f t="shared" si="138"/>
        <v>1019.94</v>
      </c>
      <c r="K927" s="9">
        <f t="shared" si="139"/>
        <v>61.196400000000004</v>
      </c>
      <c r="L927" s="11">
        <f t="shared" si="135"/>
        <v>1081.1400000000001</v>
      </c>
      <c r="M927" s="11">
        <v>724.16</v>
      </c>
      <c r="N927" s="11">
        <f t="shared" si="136"/>
        <v>295.78000000000009</v>
      </c>
      <c r="O927" s="12">
        <f t="shared" si="137"/>
        <v>0.28999745083044109</v>
      </c>
      <c r="P927" s="6" t="s">
        <v>43</v>
      </c>
      <c r="Q927" s="6" t="str">
        <f>VLOOKUP(C927,'[1]Customer List Query'!$A$2:$B$48,2,FALSE)</f>
        <v>Bobby</v>
      </c>
      <c r="R927" s="13"/>
    </row>
    <row r="928" spans="1:18" x14ac:dyDescent="0.25">
      <c r="A928" s="6">
        <v>11328</v>
      </c>
      <c r="B928" s="7">
        <v>40488</v>
      </c>
      <c r="C928" s="14" t="s">
        <v>83</v>
      </c>
      <c r="D928" s="14" t="s">
        <v>109</v>
      </c>
      <c r="E928" s="6" t="s">
        <v>18</v>
      </c>
      <c r="F928" s="6" t="s">
        <v>60</v>
      </c>
      <c r="G928" s="6" t="s">
        <v>28</v>
      </c>
      <c r="H928" s="9">
        <v>175.66</v>
      </c>
      <c r="I928" s="10">
        <v>8</v>
      </c>
      <c r="J928" s="9">
        <f t="shared" si="138"/>
        <v>1405.28</v>
      </c>
      <c r="K928" s="9">
        <f t="shared" si="139"/>
        <v>84.316800000000001</v>
      </c>
      <c r="L928" s="11">
        <f t="shared" si="135"/>
        <v>1489.6</v>
      </c>
      <c r="M928" s="11">
        <v>305.64999999999998</v>
      </c>
      <c r="N928" s="11">
        <f t="shared" si="136"/>
        <v>1099.6300000000001</v>
      </c>
      <c r="O928" s="12">
        <f t="shared" si="137"/>
        <v>0.78249886143686675</v>
      </c>
      <c r="P928" s="6" t="s">
        <v>21</v>
      </c>
      <c r="Q928" s="6" t="str">
        <f>VLOOKUP(C928,'[1]Customer List Query'!$A$2:$B$48,2,FALSE)</f>
        <v>Tammy</v>
      </c>
      <c r="R928" s="13"/>
    </row>
    <row r="929" spans="1:18" x14ac:dyDescent="0.25">
      <c r="A929" s="6">
        <v>11329</v>
      </c>
      <c r="B929" s="7">
        <v>40489</v>
      </c>
      <c r="C929" s="6" t="s">
        <v>96</v>
      </c>
      <c r="D929" s="14" t="s">
        <v>104</v>
      </c>
      <c r="E929" s="8" t="s">
        <v>65</v>
      </c>
      <c r="F929" s="6" t="s">
        <v>30</v>
      </c>
      <c r="G929" s="6" t="s">
        <v>31</v>
      </c>
      <c r="H929" s="9">
        <v>40</v>
      </c>
      <c r="I929" s="10">
        <v>1</v>
      </c>
      <c r="J929" s="9">
        <f t="shared" si="138"/>
        <v>40</v>
      </c>
      <c r="K929" s="9">
        <f t="shared" si="139"/>
        <v>2.4</v>
      </c>
      <c r="L929" s="11">
        <f t="shared" si="135"/>
        <v>42.4</v>
      </c>
      <c r="M929" s="11">
        <v>400</v>
      </c>
      <c r="N929" s="11">
        <f t="shared" si="136"/>
        <v>-360</v>
      </c>
      <c r="O929" s="12">
        <f t="shared" si="137"/>
        <v>-9</v>
      </c>
      <c r="P929" s="6" t="s">
        <v>24</v>
      </c>
      <c r="Q929" s="6" t="str">
        <f>VLOOKUP(C929,'[1]Customer List Query'!$A$2:$B$48,2,FALSE)</f>
        <v>Molly</v>
      </c>
      <c r="R929" s="13"/>
    </row>
    <row r="930" spans="1:18" x14ac:dyDescent="0.25">
      <c r="A930" s="6">
        <v>11330</v>
      </c>
      <c r="B930" s="7">
        <v>40489</v>
      </c>
      <c r="C930" t="s">
        <v>93</v>
      </c>
      <c r="D930" s="14" t="s">
        <v>109</v>
      </c>
      <c r="E930" s="6" t="s">
        <v>18</v>
      </c>
      <c r="F930" s="6" t="s">
        <v>27</v>
      </c>
      <c r="G930" s="6" t="s">
        <v>28</v>
      </c>
      <c r="H930" s="9">
        <v>23.95</v>
      </c>
      <c r="I930" s="10">
        <v>7</v>
      </c>
      <c r="J930" s="9">
        <f t="shared" si="138"/>
        <v>167.65</v>
      </c>
      <c r="K930" s="9">
        <f t="shared" si="139"/>
        <v>10.058999999999999</v>
      </c>
      <c r="L930" s="11">
        <f t="shared" si="135"/>
        <v>177.71</v>
      </c>
      <c r="M930" s="11">
        <v>51.49</v>
      </c>
      <c r="N930" s="11">
        <f t="shared" si="136"/>
        <v>116.16</v>
      </c>
      <c r="O930" s="12">
        <f t="shared" si="137"/>
        <v>0.69287205487623016</v>
      </c>
      <c r="P930" s="6" t="s">
        <v>21</v>
      </c>
      <c r="Q930" s="6" t="str">
        <f>VLOOKUP(C930,'[1]Customer List Query'!$A$2:$B$48,2,FALSE)</f>
        <v>Chris</v>
      </c>
      <c r="R930" s="13"/>
    </row>
    <row r="931" spans="1:18" x14ac:dyDescent="0.25">
      <c r="A931" s="6">
        <v>11331</v>
      </c>
      <c r="B931" s="7">
        <v>40489</v>
      </c>
      <c r="C931" t="s">
        <v>72</v>
      </c>
      <c r="D931" s="14" t="s">
        <v>107</v>
      </c>
      <c r="E931" s="6" t="s">
        <v>18</v>
      </c>
      <c r="F931" s="6" t="s">
        <v>41</v>
      </c>
      <c r="G931" s="8" t="s">
        <v>42</v>
      </c>
      <c r="H931" s="9">
        <v>478.22</v>
      </c>
      <c r="I931" s="10">
        <v>4</v>
      </c>
      <c r="J931" s="9">
        <f t="shared" si="138"/>
        <v>1912.88</v>
      </c>
      <c r="K931" s="9">
        <f t="shared" si="139"/>
        <v>114.7728</v>
      </c>
      <c r="L931" s="11">
        <f t="shared" si="135"/>
        <v>2027.65</v>
      </c>
      <c r="M931" s="11">
        <v>401.7</v>
      </c>
      <c r="N931" s="11">
        <f t="shared" si="136"/>
        <v>1511.18</v>
      </c>
      <c r="O931" s="12">
        <f t="shared" si="137"/>
        <v>0.79000250930534066</v>
      </c>
      <c r="P931" s="6" t="s">
        <v>21</v>
      </c>
      <c r="Q931" s="6" t="str">
        <f>VLOOKUP(C931,'[1]Customer List Query'!$A$2:$B$48,2,FALSE)</f>
        <v>Sabrina</v>
      </c>
      <c r="R931" s="13"/>
    </row>
    <row r="932" spans="1:18" x14ac:dyDescent="0.25">
      <c r="A932" s="6">
        <v>11332</v>
      </c>
      <c r="B932" s="7">
        <v>40489</v>
      </c>
      <c r="C932" t="s">
        <v>17</v>
      </c>
      <c r="D932" s="14" t="s">
        <v>104</v>
      </c>
      <c r="E932" s="6" t="s">
        <v>18</v>
      </c>
      <c r="F932" s="6" t="s">
        <v>92</v>
      </c>
      <c r="G932" s="6" t="s">
        <v>49</v>
      </c>
      <c r="H932" s="9">
        <v>60</v>
      </c>
      <c r="I932" s="10"/>
      <c r="J932" s="9">
        <f>H932</f>
        <v>60</v>
      </c>
      <c r="K932" s="9">
        <v>0</v>
      </c>
      <c r="L932" s="11">
        <f t="shared" si="135"/>
        <v>60</v>
      </c>
      <c r="M932" s="11">
        <v>222</v>
      </c>
      <c r="N932" s="11">
        <f t="shared" si="136"/>
        <v>-162</v>
      </c>
      <c r="O932" s="12">
        <f t="shared" si="137"/>
        <v>-2.7</v>
      </c>
      <c r="P932" s="6" t="s">
        <v>21</v>
      </c>
      <c r="Q932" s="6" t="str">
        <f>VLOOKUP(C932,'[1]Customer List Query'!$A$2:$B$48,2,FALSE)</f>
        <v>Doug</v>
      </c>
      <c r="R932" s="13"/>
    </row>
    <row r="933" spans="1:18" x14ac:dyDescent="0.25">
      <c r="A933" s="6">
        <v>11333</v>
      </c>
      <c r="B933" s="7">
        <v>40489</v>
      </c>
      <c r="C933" s="14" t="s">
        <v>73</v>
      </c>
      <c r="D933" s="14" t="s">
        <v>104</v>
      </c>
      <c r="E933" s="6" t="s">
        <v>18</v>
      </c>
      <c r="F933" s="6" t="s">
        <v>99</v>
      </c>
      <c r="G933" s="6" t="s">
        <v>49</v>
      </c>
      <c r="H933" s="9">
        <v>166.19</v>
      </c>
      <c r="I933" s="10"/>
      <c r="J933" s="9">
        <f>H933</f>
        <v>166.19</v>
      </c>
      <c r="K933" s="9">
        <f t="shared" ref="K933:K947" si="140">J933*0.06</f>
        <v>9.9713999999999992</v>
      </c>
      <c r="L933" s="11">
        <f t="shared" si="135"/>
        <v>176.16</v>
      </c>
      <c r="M933" s="11">
        <v>129.63</v>
      </c>
      <c r="N933" s="11">
        <f t="shared" si="136"/>
        <v>36.56</v>
      </c>
      <c r="O933" s="12">
        <f t="shared" si="137"/>
        <v>0.21998916902340696</v>
      </c>
      <c r="P933" s="6" t="s">
        <v>21</v>
      </c>
      <c r="Q933" s="6" t="str">
        <f>VLOOKUP(C933,'[1]Customer List Query'!$A$2:$B$48,2,FALSE)</f>
        <v>Kelly</v>
      </c>
      <c r="R933" s="13"/>
    </row>
    <row r="934" spans="1:18" x14ac:dyDescent="0.25">
      <c r="A934" s="6">
        <v>11334</v>
      </c>
      <c r="B934" s="7">
        <v>40489</v>
      </c>
      <c r="C934" t="s">
        <v>45</v>
      </c>
      <c r="D934" s="14" t="s">
        <v>108</v>
      </c>
      <c r="E934" s="8" t="s">
        <v>26</v>
      </c>
      <c r="F934" s="6" t="s">
        <v>33</v>
      </c>
      <c r="G934" s="6" t="s">
        <v>20</v>
      </c>
      <c r="H934" s="9">
        <v>8</v>
      </c>
      <c r="I934" s="10">
        <v>3</v>
      </c>
      <c r="J934" s="9">
        <f t="shared" ref="J934:J947" si="141">ROUND(H934*I934,2)</f>
        <v>24</v>
      </c>
      <c r="K934" s="9">
        <f t="shared" si="140"/>
        <v>1.44</v>
      </c>
      <c r="L934" s="11">
        <f t="shared" si="135"/>
        <v>25.44</v>
      </c>
      <c r="M934" s="11">
        <v>27.2</v>
      </c>
      <c r="N934" s="11">
        <f t="shared" si="136"/>
        <v>-3.1999999999999993</v>
      </c>
      <c r="O934" s="12">
        <f t="shared" si="137"/>
        <v>-0.1333333333333333</v>
      </c>
      <c r="P934" s="6" t="s">
        <v>43</v>
      </c>
      <c r="Q934" s="6" t="str">
        <f>VLOOKUP(C934,'[1]Customer List Query'!$A$2:$B$48,2,FALSE)</f>
        <v>Doug</v>
      </c>
      <c r="R934" s="13"/>
    </row>
    <row r="935" spans="1:18" x14ac:dyDescent="0.25">
      <c r="A935" s="6">
        <v>11335</v>
      </c>
      <c r="B935" s="7">
        <v>40490</v>
      </c>
      <c r="C935" t="s">
        <v>34</v>
      </c>
      <c r="D935" s="14" t="s">
        <v>104</v>
      </c>
      <c r="E935" s="8" t="s">
        <v>26</v>
      </c>
      <c r="F935" s="8" t="s">
        <v>39</v>
      </c>
      <c r="G935" s="6" t="s">
        <v>31</v>
      </c>
      <c r="H935" s="9">
        <v>175.46</v>
      </c>
      <c r="I935" s="10">
        <v>4</v>
      </c>
      <c r="J935" s="9">
        <f t="shared" si="141"/>
        <v>701.84</v>
      </c>
      <c r="K935" s="9">
        <f t="shared" si="140"/>
        <v>42.110399999999998</v>
      </c>
      <c r="L935" s="11">
        <f t="shared" si="135"/>
        <v>743.95</v>
      </c>
      <c r="M935" s="11">
        <v>200.02</v>
      </c>
      <c r="N935" s="11">
        <f t="shared" si="136"/>
        <v>501.82000000000005</v>
      </c>
      <c r="O935" s="12">
        <f t="shared" si="137"/>
        <v>0.71500626923515331</v>
      </c>
      <c r="P935" s="6" t="s">
        <v>21</v>
      </c>
      <c r="Q935" s="6" t="str">
        <f>VLOOKUP(C935,'[1]Customer List Query'!$A$2:$B$48,2,FALSE)</f>
        <v>Sabrina</v>
      </c>
      <c r="R935" s="13"/>
    </row>
    <row r="936" spans="1:18" x14ac:dyDescent="0.25">
      <c r="A936" s="6">
        <v>11336</v>
      </c>
      <c r="B936" s="7">
        <v>40490</v>
      </c>
      <c r="C936" s="14" t="s">
        <v>74</v>
      </c>
      <c r="D936" s="14" t="s">
        <v>106</v>
      </c>
      <c r="E936" s="6" t="s">
        <v>18</v>
      </c>
      <c r="F936" s="8" t="s">
        <v>46</v>
      </c>
      <c r="G936" s="6" t="s">
        <v>31</v>
      </c>
      <c r="H936" s="9">
        <v>19.95</v>
      </c>
      <c r="I936" s="10">
        <v>8</v>
      </c>
      <c r="J936" s="9">
        <f t="shared" si="141"/>
        <v>159.6</v>
      </c>
      <c r="K936" s="9">
        <f t="shared" si="140"/>
        <v>9.5759999999999987</v>
      </c>
      <c r="L936" s="11">
        <f t="shared" si="135"/>
        <v>169.18</v>
      </c>
      <c r="M936" s="11">
        <v>35.11</v>
      </c>
      <c r="N936" s="11">
        <f t="shared" si="136"/>
        <v>124.49</v>
      </c>
      <c r="O936" s="12">
        <f t="shared" si="137"/>
        <v>0.78001253132832082</v>
      </c>
      <c r="P936" s="6" t="s">
        <v>21</v>
      </c>
      <c r="Q936" s="6" t="str">
        <f>VLOOKUP(C936,'[1]Customer List Query'!$A$2:$B$48,2,FALSE)</f>
        <v>Steve</v>
      </c>
      <c r="R936" s="13"/>
    </row>
    <row r="937" spans="1:18" x14ac:dyDescent="0.25">
      <c r="A937" s="6">
        <v>11337</v>
      </c>
      <c r="B937" s="7">
        <v>40490</v>
      </c>
      <c r="C937" t="s">
        <v>59</v>
      </c>
      <c r="D937" s="14" t="s">
        <v>104</v>
      </c>
      <c r="E937" s="6" t="s">
        <v>18</v>
      </c>
      <c r="F937" s="6" t="s">
        <v>41</v>
      </c>
      <c r="G937" s="8" t="s">
        <v>42</v>
      </c>
      <c r="H937" s="9">
        <v>120</v>
      </c>
      <c r="I937" s="10">
        <v>1</v>
      </c>
      <c r="J937" s="9">
        <f t="shared" si="141"/>
        <v>120</v>
      </c>
      <c r="K937" s="9">
        <f t="shared" si="140"/>
        <v>7.1999999999999993</v>
      </c>
      <c r="L937" s="11">
        <f t="shared" si="135"/>
        <v>127.2</v>
      </c>
      <c r="M937" s="11">
        <v>1200</v>
      </c>
      <c r="N937" s="11">
        <f t="shared" si="136"/>
        <v>-1080</v>
      </c>
      <c r="O937" s="12">
        <f t="shared" si="137"/>
        <v>-9</v>
      </c>
      <c r="P937" s="6" t="s">
        <v>24</v>
      </c>
      <c r="Q937" s="6" t="str">
        <f>VLOOKUP(C937,'[1]Customer List Query'!$A$2:$B$48,2,FALSE)</f>
        <v>Steve</v>
      </c>
      <c r="R937" s="13"/>
    </row>
    <row r="938" spans="1:18" x14ac:dyDescent="0.25">
      <c r="A938" s="6">
        <v>11338</v>
      </c>
      <c r="B938" s="7">
        <v>40490</v>
      </c>
      <c r="C938" t="s">
        <v>59</v>
      </c>
      <c r="D938" s="14" t="s">
        <v>104</v>
      </c>
      <c r="E938" s="6" t="s">
        <v>18</v>
      </c>
      <c r="F938" s="6" t="s">
        <v>55</v>
      </c>
      <c r="G938" s="6" t="s">
        <v>28</v>
      </c>
      <c r="H938" s="9">
        <v>499</v>
      </c>
      <c r="I938" s="10">
        <v>10</v>
      </c>
      <c r="J938" s="9">
        <f t="shared" si="141"/>
        <v>4990</v>
      </c>
      <c r="K938" s="9">
        <f t="shared" si="140"/>
        <v>299.39999999999998</v>
      </c>
      <c r="L938" s="11">
        <f t="shared" si="135"/>
        <v>5289.4</v>
      </c>
      <c r="M938" s="11">
        <v>578.84</v>
      </c>
      <c r="N938" s="11">
        <f t="shared" si="136"/>
        <v>4411.16</v>
      </c>
      <c r="O938" s="12">
        <f t="shared" si="137"/>
        <v>0.88400000000000001</v>
      </c>
      <c r="P938" s="6" t="s">
        <v>21</v>
      </c>
      <c r="Q938" s="6" t="str">
        <f>VLOOKUP(C938,'[1]Customer List Query'!$A$2:$B$48,2,FALSE)</f>
        <v>Steve</v>
      </c>
      <c r="R938" s="13"/>
    </row>
    <row r="939" spans="1:18" x14ac:dyDescent="0.25">
      <c r="A939" s="6">
        <v>11339</v>
      </c>
      <c r="B939" s="7">
        <v>40490</v>
      </c>
      <c r="C939" t="s">
        <v>45</v>
      </c>
      <c r="D939" s="14" t="s">
        <v>108</v>
      </c>
      <c r="E939" s="8" t="s">
        <v>26</v>
      </c>
      <c r="F939" s="6" t="s">
        <v>27</v>
      </c>
      <c r="G939" s="6" t="s">
        <v>28</v>
      </c>
      <c r="H939" s="9">
        <v>23.95</v>
      </c>
      <c r="I939" s="10">
        <v>10</v>
      </c>
      <c r="J939" s="9">
        <f t="shared" si="141"/>
        <v>239.5</v>
      </c>
      <c r="K939" s="9">
        <f t="shared" si="140"/>
        <v>14.37</v>
      </c>
      <c r="L939" s="11">
        <f t="shared" si="135"/>
        <v>253.87</v>
      </c>
      <c r="M939" s="11">
        <v>45.98</v>
      </c>
      <c r="N939" s="11">
        <f t="shared" si="136"/>
        <v>193.52</v>
      </c>
      <c r="O939" s="12">
        <f t="shared" si="137"/>
        <v>0.80801670146137794</v>
      </c>
      <c r="P939" s="6" t="s">
        <v>21</v>
      </c>
      <c r="Q939" s="6" t="str">
        <f>VLOOKUP(C939,'[1]Customer List Query'!$A$2:$B$48,2,FALSE)</f>
        <v>Doug</v>
      </c>
      <c r="R939" s="13"/>
    </row>
    <row r="940" spans="1:18" x14ac:dyDescent="0.25">
      <c r="A940" s="6">
        <v>11340</v>
      </c>
      <c r="B940" s="7">
        <v>40490</v>
      </c>
      <c r="C940" t="s">
        <v>29</v>
      </c>
      <c r="D940" s="14" t="s">
        <v>107</v>
      </c>
      <c r="E940" s="8" t="s">
        <v>26</v>
      </c>
      <c r="F940" s="6" t="s">
        <v>70</v>
      </c>
      <c r="G940" s="6" t="s">
        <v>31</v>
      </c>
      <c r="H940" s="9">
        <v>3.99</v>
      </c>
      <c r="I940" s="10">
        <v>3</v>
      </c>
      <c r="J940" s="9">
        <f t="shared" si="141"/>
        <v>11.97</v>
      </c>
      <c r="K940" s="9">
        <f t="shared" si="140"/>
        <v>0.71820000000000006</v>
      </c>
      <c r="L940" s="11">
        <f t="shared" si="135"/>
        <v>12.69</v>
      </c>
      <c r="M940" s="11">
        <v>14.56</v>
      </c>
      <c r="N940" s="11">
        <f t="shared" si="136"/>
        <v>-2.59</v>
      </c>
      <c r="O940" s="12">
        <f t="shared" si="137"/>
        <v>-0.21637426900584794</v>
      </c>
      <c r="P940" s="6" t="s">
        <v>43</v>
      </c>
      <c r="Q940" s="6" t="str">
        <f>VLOOKUP(C940,'[1]Customer List Query'!$A$2:$B$48,2,FALSE)</f>
        <v>Tammy</v>
      </c>
      <c r="R940" s="13"/>
    </row>
    <row r="941" spans="1:18" x14ac:dyDescent="0.25">
      <c r="A941" s="6">
        <v>11341</v>
      </c>
      <c r="B941" s="7">
        <v>40490</v>
      </c>
      <c r="C941" t="s">
        <v>38</v>
      </c>
      <c r="D941" s="14" t="s">
        <v>108</v>
      </c>
      <c r="E941" s="6" t="s">
        <v>18</v>
      </c>
      <c r="F941" s="8" t="s">
        <v>78</v>
      </c>
      <c r="G941" s="6" t="s">
        <v>20</v>
      </c>
      <c r="H941" s="9">
        <v>47.95</v>
      </c>
      <c r="I941" s="10">
        <v>6</v>
      </c>
      <c r="J941" s="9">
        <f t="shared" si="141"/>
        <v>287.7</v>
      </c>
      <c r="K941" s="9">
        <f t="shared" si="140"/>
        <v>17.262</v>
      </c>
      <c r="L941" s="11">
        <f t="shared" si="135"/>
        <v>304.95999999999998</v>
      </c>
      <c r="M941" s="11">
        <v>93.98</v>
      </c>
      <c r="N941" s="11">
        <f t="shared" si="136"/>
        <v>193.71999999999997</v>
      </c>
      <c r="O941" s="12">
        <f t="shared" si="137"/>
        <v>0.67334028501911702</v>
      </c>
      <c r="P941" s="6" t="s">
        <v>21</v>
      </c>
      <c r="Q941" s="6" t="str">
        <f>VLOOKUP(C941,'[1]Customer List Query'!$A$2:$B$48,2,FALSE)</f>
        <v>Steve</v>
      </c>
      <c r="R941" s="13"/>
    </row>
    <row r="942" spans="1:18" x14ac:dyDescent="0.25">
      <c r="A942" s="6">
        <v>11342</v>
      </c>
      <c r="B942" s="7">
        <v>40490</v>
      </c>
      <c r="C942" t="s">
        <v>69</v>
      </c>
      <c r="D942" s="14" t="s">
        <v>104</v>
      </c>
      <c r="E942" s="6" t="s">
        <v>18</v>
      </c>
      <c r="F942" s="8" t="s">
        <v>46</v>
      </c>
      <c r="G942" s="6" t="s">
        <v>31</v>
      </c>
      <c r="H942" s="9">
        <v>19.95</v>
      </c>
      <c r="I942" s="10">
        <v>10</v>
      </c>
      <c r="J942" s="9">
        <f t="shared" si="141"/>
        <v>199.5</v>
      </c>
      <c r="K942" s="9">
        <f t="shared" si="140"/>
        <v>11.969999999999999</v>
      </c>
      <c r="L942" s="11">
        <f t="shared" si="135"/>
        <v>211.47</v>
      </c>
      <c r="M942" s="11">
        <v>70.22</v>
      </c>
      <c r="N942" s="11">
        <f t="shared" si="136"/>
        <v>129.28</v>
      </c>
      <c r="O942" s="12">
        <f t="shared" si="137"/>
        <v>0.64802005012531327</v>
      </c>
      <c r="P942" s="6" t="s">
        <v>21</v>
      </c>
      <c r="Q942" s="6" t="str">
        <f>VLOOKUP(C942,'[1]Customer List Query'!$A$2:$B$48,2,FALSE)</f>
        <v>Tammy</v>
      </c>
      <c r="R942" s="13"/>
    </row>
    <row r="943" spans="1:18" x14ac:dyDescent="0.25">
      <c r="A943" s="6">
        <v>11343</v>
      </c>
      <c r="B943" s="7">
        <v>40491</v>
      </c>
      <c r="C943" t="s">
        <v>54</v>
      </c>
      <c r="D943" s="14" t="s">
        <v>106</v>
      </c>
      <c r="E943" s="8" t="s">
        <v>26</v>
      </c>
      <c r="F943" s="6" t="s">
        <v>60</v>
      </c>
      <c r="G943" s="6" t="s">
        <v>28</v>
      </c>
      <c r="H943" s="9">
        <v>187.29</v>
      </c>
      <c r="I943" s="10">
        <v>7</v>
      </c>
      <c r="J943" s="9">
        <f t="shared" si="141"/>
        <v>1311.03</v>
      </c>
      <c r="K943" s="9">
        <f t="shared" si="140"/>
        <v>78.661799999999999</v>
      </c>
      <c r="L943" s="11">
        <f t="shared" si="135"/>
        <v>1389.69</v>
      </c>
      <c r="M943" s="11">
        <v>421.4</v>
      </c>
      <c r="N943" s="11">
        <f t="shared" si="136"/>
        <v>889.63</v>
      </c>
      <c r="O943" s="12">
        <f t="shared" si="137"/>
        <v>0.67857333546905874</v>
      </c>
      <c r="P943" s="6" t="s">
        <v>21</v>
      </c>
      <c r="Q943" s="6" t="str">
        <f>VLOOKUP(C943,'[1]Customer List Query'!$A$2:$B$48,2,FALSE)</f>
        <v>Molly</v>
      </c>
      <c r="R943" s="13"/>
    </row>
    <row r="944" spans="1:18" x14ac:dyDescent="0.25">
      <c r="A944" s="6">
        <v>11344</v>
      </c>
      <c r="B944" s="7">
        <v>40491</v>
      </c>
      <c r="C944" s="14" t="s">
        <v>75</v>
      </c>
      <c r="D944" s="14" t="s">
        <v>106</v>
      </c>
      <c r="E944" s="6" t="s">
        <v>18</v>
      </c>
      <c r="F944" s="6" t="s">
        <v>41</v>
      </c>
      <c r="G944" s="8" t="s">
        <v>42</v>
      </c>
      <c r="H944" s="9">
        <v>229.49</v>
      </c>
      <c r="I944" s="10">
        <v>6</v>
      </c>
      <c r="J944" s="9">
        <f t="shared" si="141"/>
        <v>1376.94</v>
      </c>
      <c r="K944" s="9">
        <f t="shared" si="140"/>
        <v>82.616399999999999</v>
      </c>
      <c r="L944" s="11">
        <f t="shared" si="135"/>
        <v>1459.56</v>
      </c>
      <c r="M944" s="11">
        <v>401.61</v>
      </c>
      <c r="N944" s="11">
        <f t="shared" si="136"/>
        <v>975.33</v>
      </c>
      <c r="O944" s="12">
        <f t="shared" si="137"/>
        <v>0.70833151771319014</v>
      </c>
      <c r="P944" s="6" t="s">
        <v>21</v>
      </c>
      <c r="Q944" s="6" t="str">
        <f>VLOOKUP(C944,'[1]Customer List Query'!$A$2:$B$48,2,FALSE)</f>
        <v>Sandra</v>
      </c>
      <c r="R944" s="13"/>
    </row>
    <row r="945" spans="1:18" x14ac:dyDescent="0.25">
      <c r="A945" s="6">
        <v>11345</v>
      </c>
      <c r="B945" s="7">
        <v>40491</v>
      </c>
      <c r="C945" s="14" t="s">
        <v>77</v>
      </c>
      <c r="D945" s="14" t="s">
        <v>106</v>
      </c>
      <c r="E945" s="8" t="s">
        <v>26</v>
      </c>
      <c r="F945" s="6" t="s">
        <v>51</v>
      </c>
      <c r="G945" s="6" t="s">
        <v>31</v>
      </c>
      <c r="H945" s="9">
        <v>629.5</v>
      </c>
      <c r="I945" s="10">
        <v>10</v>
      </c>
      <c r="J945" s="9">
        <f t="shared" si="141"/>
        <v>6295</v>
      </c>
      <c r="K945" s="9">
        <f t="shared" si="140"/>
        <v>377.7</v>
      </c>
      <c r="L945" s="11">
        <f t="shared" si="135"/>
        <v>6672.7</v>
      </c>
      <c r="M945" s="11">
        <v>2322.86</v>
      </c>
      <c r="N945" s="11">
        <f t="shared" si="136"/>
        <v>3972.14</v>
      </c>
      <c r="O945" s="12">
        <f t="shared" si="137"/>
        <v>0.6309992057188244</v>
      </c>
      <c r="P945" s="6" t="s">
        <v>21</v>
      </c>
      <c r="Q945" s="6" t="str">
        <f>VLOOKUP(C945,'[1]Customer List Query'!$A$2:$B$48,2,FALSE)</f>
        <v>Bobby</v>
      </c>
      <c r="R945" s="13"/>
    </row>
    <row r="946" spans="1:18" x14ac:dyDescent="0.25">
      <c r="A946" s="6">
        <v>11346</v>
      </c>
      <c r="B946" s="7">
        <v>40491</v>
      </c>
      <c r="C946" t="s">
        <v>40</v>
      </c>
      <c r="D946" s="14" t="s">
        <v>108</v>
      </c>
      <c r="E946" s="6" t="s">
        <v>18</v>
      </c>
      <c r="F946" s="6" t="s">
        <v>41</v>
      </c>
      <c r="G946" s="8" t="s">
        <v>42</v>
      </c>
      <c r="H946" s="9">
        <v>279.45</v>
      </c>
      <c r="I946" s="10">
        <v>5</v>
      </c>
      <c r="J946" s="9">
        <f t="shared" si="141"/>
        <v>1397.25</v>
      </c>
      <c r="K946" s="9">
        <f t="shared" si="140"/>
        <v>83.834999999999994</v>
      </c>
      <c r="L946" s="11">
        <f t="shared" si="135"/>
        <v>1481.09</v>
      </c>
      <c r="M946" s="11">
        <v>637.15</v>
      </c>
      <c r="N946" s="11">
        <f t="shared" si="136"/>
        <v>760.1</v>
      </c>
      <c r="O946" s="12">
        <f t="shared" si="137"/>
        <v>0.54399713723385223</v>
      </c>
      <c r="P946" s="6" t="s">
        <v>21</v>
      </c>
      <c r="Q946" s="6" t="str">
        <f>VLOOKUP(C946,'[1]Customer List Query'!$A$2:$B$48,2,FALSE)</f>
        <v>Sandra</v>
      </c>
      <c r="R946" s="13"/>
    </row>
    <row r="947" spans="1:18" x14ac:dyDescent="0.25">
      <c r="A947" s="6">
        <v>11347</v>
      </c>
      <c r="B947" s="7">
        <v>40495</v>
      </c>
      <c r="C947" t="s">
        <v>91</v>
      </c>
      <c r="D947" s="14" t="s">
        <v>106</v>
      </c>
      <c r="E947" s="6" t="s">
        <v>18</v>
      </c>
      <c r="F947" s="8" t="s">
        <v>19</v>
      </c>
      <c r="G947" s="6" t="s">
        <v>20</v>
      </c>
      <c r="H947" s="9">
        <v>44.55</v>
      </c>
      <c r="I947" s="10">
        <v>1</v>
      </c>
      <c r="J947" s="9">
        <f t="shared" si="141"/>
        <v>44.55</v>
      </c>
      <c r="K947" s="9">
        <f t="shared" si="140"/>
        <v>2.6729999999999996</v>
      </c>
      <c r="L947" s="11">
        <f t="shared" si="135"/>
        <v>47.22</v>
      </c>
      <c r="M947" s="11">
        <v>17.82</v>
      </c>
      <c r="N947" s="11">
        <f t="shared" si="136"/>
        <v>26.729999999999997</v>
      </c>
      <c r="O947" s="12">
        <f t="shared" si="137"/>
        <v>0.6</v>
      </c>
      <c r="P947" s="6" t="s">
        <v>21</v>
      </c>
      <c r="Q947" s="6" t="str">
        <f>VLOOKUP(C947,'[1]Customer List Query'!$A$2:$B$48,2,FALSE)</f>
        <v>Doug</v>
      </c>
      <c r="R947" s="13"/>
    </row>
    <row r="948" spans="1:18" x14ac:dyDescent="0.25">
      <c r="A948" s="6">
        <v>11348</v>
      </c>
      <c r="B948" s="7">
        <v>40495</v>
      </c>
      <c r="C948" s="14" t="s">
        <v>73</v>
      </c>
      <c r="D948" s="14" t="s">
        <v>104</v>
      </c>
      <c r="E948" s="6" t="s">
        <v>18</v>
      </c>
      <c r="F948" s="6" t="s">
        <v>92</v>
      </c>
      <c r="G948" s="6" t="s">
        <v>49</v>
      </c>
      <c r="H948" s="9">
        <v>75</v>
      </c>
      <c r="I948" s="10"/>
      <c r="J948" s="9">
        <f>H948</f>
        <v>75</v>
      </c>
      <c r="K948" s="9">
        <v>0</v>
      </c>
      <c r="L948" s="11">
        <f t="shared" si="135"/>
        <v>75</v>
      </c>
      <c r="M948" s="11">
        <v>162.75</v>
      </c>
      <c r="N948" s="11">
        <f t="shared" si="136"/>
        <v>-87.75</v>
      </c>
      <c r="O948" s="12">
        <f t="shared" si="137"/>
        <v>-1.17</v>
      </c>
      <c r="P948" s="6" t="s">
        <v>21</v>
      </c>
      <c r="Q948" s="6" t="str">
        <f>VLOOKUP(C948,'[1]Customer List Query'!$A$2:$B$48,2,FALSE)</f>
        <v>Kelly</v>
      </c>
      <c r="R948" s="13"/>
    </row>
    <row r="949" spans="1:18" x14ac:dyDescent="0.25">
      <c r="A949" s="6">
        <v>11349</v>
      </c>
      <c r="B949" s="7">
        <v>40495</v>
      </c>
      <c r="C949" s="14" t="s">
        <v>56</v>
      </c>
      <c r="D949" s="14" t="s">
        <v>104</v>
      </c>
      <c r="E949" s="8" t="s">
        <v>26</v>
      </c>
      <c r="F949" s="6" t="s">
        <v>55</v>
      </c>
      <c r="G949" s="6" t="s">
        <v>28</v>
      </c>
      <c r="H949" s="9">
        <v>399</v>
      </c>
      <c r="I949" s="10">
        <v>3</v>
      </c>
      <c r="J949" s="9">
        <f>ROUND(H949*I949,2)</f>
        <v>1197</v>
      </c>
      <c r="K949" s="9">
        <f t="shared" ref="K949:K954" si="142">J949*0.06</f>
        <v>71.819999999999993</v>
      </c>
      <c r="L949" s="11">
        <f t="shared" si="135"/>
        <v>1268.82</v>
      </c>
      <c r="M949" s="11">
        <v>949.62</v>
      </c>
      <c r="N949" s="11">
        <f t="shared" si="136"/>
        <v>247.38</v>
      </c>
      <c r="O949" s="12">
        <f t="shared" si="137"/>
        <v>0.20666666666666667</v>
      </c>
      <c r="P949" s="6" t="s">
        <v>21</v>
      </c>
      <c r="Q949" s="6" t="str">
        <f>VLOOKUP(C949,'[1]Customer List Query'!$A$2:$B$48,2,FALSE)</f>
        <v>Sabrina</v>
      </c>
      <c r="R949" s="13"/>
    </row>
    <row r="950" spans="1:18" x14ac:dyDescent="0.25">
      <c r="A950" s="6">
        <v>11350</v>
      </c>
      <c r="B950" s="7">
        <v>40496</v>
      </c>
      <c r="C950" t="s">
        <v>36</v>
      </c>
      <c r="D950" s="14" t="s">
        <v>107</v>
      </c>
      <c r="E950" s="6" t="s">
        <v>18</v>
      </c>
      <c r="F950" s="6" t="s">
        <v>70</v>
      </c>
      <c r="G950" s="6" t="s">
        <v>31</v>
      </c>
      <c r="H950" s="9">
        <v>5</v>
      </c>
      <c r="I950" s="10">
        <v>1</v>
      </c>
      <c r="J950" s="9">
        <f>ROUND(H950*I950,2)</f>
        <v>5</v>
      </c>
      <c r="K950" s="9">
        <f t="shared" si="142"/>
        <v>0.3</v>
      </c>
      <c r="L950" s="11">
        <f t="shared" si="135"/>
        <v>5.3</v>
      </c>
      <c r="M950" s="11">
        <v>5.7</v>
      </c>
      <c r="N950" s="11">
        <f t="shared" si="136"/>
        <v>-0.70000000000000018</v>
      </c>
      <c r="O950" s="12">
        <f t="shared" si="137"/>
        <v>-0.14000000000000004</v>
      </c>
      <c r="P950" s="6" t="s">
        <v>21</v>
      </c>
      <c r="Q950" s="6" t="str">
        <f>VLOOKUP(C950,'[1]Customer List Query'!$A$2:$B$48,2,FALSE)</f>
        <v>Kelly</v>
      </c>
      <c r="R950" s="13"/>
    </row>
    <row r="951" spans="1:18" x14ac:dyDescent="0.25">
      <c r="A951" s="6">
        <v>11351</v>
      </c>
      <c r="B951" s="7">
        <v>40496</v>
      </c>
      <c r="C951" s="14" t="s">
        <v>56</v>
      </c>
      <c r="D951" s="14" t="s">
        <v>104</v>
      </c>
      <c r="E951" s="8" t="s">
        <v>26</v>
      </c>
      <c r="F951" s="6" t="s">
        <v>66</v>
      </c>
      <c r="G951" s="8" t="s">
        <v>42</v>
      </c>
      <c r="H951" s="9">
        <v>35</v>
      </c>
      <c r="I951" s="10">
        <v>5</v>
      </c>
      <c r="J951" s="9">
        <f>ROUND(H951*I951,2)</f>
        <v>175</v>
      </c>
      <c r="K951" s="9">
        <f t="shared" si="142"/>
        <v>10.5</v>
      </c>
      <c r="L951" s="11">
        <f t="shared" si="135"/>
        <v>185.5</v>
      </c>
      <c r="M951" s="11">
        <v>112</v>
      </c>
      <c r="N951" s="11">
        <f t="shared" si="136"/>
        <v>63</v>
      </c>
      <c r="O951" s="12">
        <f t="shared" si="137"/>
        <v>0.36</v>
      </c>
      <c r="P951" s="6" t="s">
        <v>43</v>
      </c>
      <c r="Q951" s="6" t="str">
        <f>VLOOKUP(C951,'[1]Customer List Query'!$A$2:$B$48,2,FALSE)</f>
        <v>Sabrina</v>
      </c>
      <c r="R951" s="13"/>
    </row>
    <row r="952" spans="1:18" x14ac:dyDescent="0.25">
      <c r="A952" s="6">
        <v>11352</v>
      </c>
      <c r="B952" s="7">
        <v>40496</v>
      </c>
      <c r="C952" s="14" t="s">
        <v>25</v>
      </c>
      <c r="D952" s="14" t="s">
        <v>106</v>
      </c>
      <c r="E952" s="8" t="s">
        <v>26</v>
      </c>
      <c r="F952" s="6" t="s">
        <v>81</v>
      </c>
      <c r="G952" s="6" t="s">
        <v>20</v>
      </c>
      <c r="H952" s="9">
        <v>102</v>
      </c>
      <c r="I952" s="10">
        <v>5</v>
      </c>
      <c r="J952" s="9">
        <f>ROUND(H952*I952,2)</f>
        <v>510</v>
      </c>
      <c r="K952" s="9">
        <f t="shared" si="142"/>
        <v>30.599999999999998</v>
      </c>
      <c r="L952" s="11">
        <f t="shared" si="135"/>
        <v>540.6</v>
      </c>
      <c r="M952" s="11">
        <v>261.12</v>
      </c>
      <c r="N952" s="11">
        <f t="shared" si="136"/>
        <v>248.88</v>
      </c>
      <c r="O952" s="12">
        <f t="shared" si="137"/>
        <v>0.48799999999999999</v>
      </c>
      <c r="P952" s="6" t="s">
        <v>21</v>
      </c>
      <c r="Q952" s="6" t="str">
        <f>VLOOKUP(C952,'[1]Customer List Query'!$A$2:$B$48,2,FALSE)</f>
        <v>Scott</v>
      </c>
      <c r="R952" s="13"/>
    </row>
    <row r="953" spans="1:18" x14ac:dyDescent="0.25">
      <c r="A953" s="6">
        <v>11353</v>
      </c>
      <c r="B953" s="7">
        <v>40496</v>
      </c>
      <c r="C953" s="6" t="s">
        <v>95</v>
      </c>
      <c r="D953" s="14" t="s">
        <v>104</v>
      </c>
      <c r="E953" s="8" t="s">
        <v>65</v>
      </c>
      <c r="F953" s="6" t="s">
        <v>30</v>
      </c>
      <c r="G953" s="6" t="s">
        <v>31</v>
      </c>
      <c r="H953" s="9">
        <v>89.95</v>
      </c>
      <c r="I953" s="10">
        <v>8</v>
      </c>
      <c r="J953" s="9">
        <f>ROUND(H953*I953,2)</f>
        <v>719.6</v>
      </c>
      <c r="K953" s="9">
        <f t="shared" si="142"/>
        <v>43.176000000000002</v>
      </c>
      <c r="L953" s="11">
        <f t="shared" si="135"/>
        <v>762.78</v>
      </c>
      <c r="M953" s="11">
        <v>210.48</v>
      </c>
      <c r="N953" s="11">
        <f t="shared" si="136"/>
        <v>509.12</v>
      </c>
      <c r="O953" s="12">
        <f t="shared" si="137"/>
        <v>0.70750416898276813</v>
      </c>
      <c r="P953" s="6" t="s">
        <v>21</v>
      </c>
      <c r="Q953" s="6" t="str">
        <f>VLOOKUP(C953,'[1]Customer List Query'!$A$2:$B$48,2,FALSE)</f>
        <v>Tammy</v>
      </c>
      <c r="R953" s="13"/>
    </row>
    <row r="954" spans="1:18" x14ac:dyDescent="0.25">
      <c r="A954" s="6">
        <v>11354</v>
      </c>
      <c r="B954" s="7">
        <v>40496</v>
      </c>
      <c r="C954" s="6" t="s">
        <v>96</v>
      </c>
      <c r="D954" s="14" t="s">
        <v>104</v>
      </c>
      <c r="E954" s="8" t="s">
        <v>65</v>
      </c>
      <c r="F954" s="6" t="s">
        <v>99</v>
      </c>
      <c r="G954" s="6" t="s">
        <v>49</v>
      </c>
      <c r="H954" s="9">
        <v>67.75</v>
      </c>
      <c r="I954" s="10"/>
      <c r="J954" s="9">
        <f>H954</f>
        <v>67.75</v>
      </c>
      <c r="K954" s="9">
        <f t="shared" si="142"/>
        <v>4.0649999999999995</v>
      </c>
      <c r="L954" s="11">
        <f t="shared" si="135"/>
        <v>71.819999999999993</v>
      </c>
      <c r="M954" s="11">
        <v>100.27</v>
      </c>
      <c r="N954" s="11">
        <f t="shared" si="136"/>
        <v>-32.519999999999996</v>
      </c>
      <c r="O954" s="12">
        <f t="shared" si="137"/>
        <v>-0.47999999999999993</v>
      </c>
      <c r="P954" s="6" t="s">
        <v>21</v>
      </c>
      <c r="Q954" s="6" t="str">
        <f>VLOOKUP(C954,'[1]Customer List Query'!$A$2:$B$48,2,FALSE)</f>
        <v>Molly</v>
      </c>
      <c r="R954" s="13"/>
    </row>
    <row r="955" spans="1:18" x14ac:dyDescent="0.25">
      <c r="A955" s="6">
        <v>11355</v>
      </c>
      <c r="B955" s="7">
        <v>40496</v>
      </c>
      <c r="C955" s="14" t="s">
        <v>83</v>
      </c>
      <c r="D955" s="14" t="s">
        <v>109</v>
      </c>
      <c r="E955" s="6" t="s">
        <v>18</v>
      </c>
      <c r="F955" s="6" t="s">
        <v>92</v>
      </c>
      <c r="G955" s="6" t="s">
        <v>49</v>
      </c>
      <c r="H955" s="9">
        <v>60</v>
      </c>
      <c r="I955" s="10"/>
      <c r="J955" s="9">
        <f>H955</f>
        <v>60</v>
      </c>
      <c r="K955" s="9">
        <v>0</v>
      </c>
      <c r="L955" s="11">
        <f t="shared" si="135"/>
        <v>60</v>
      </c>
      <c r="M955" s="11">
        <v>142.80000000000001</v>
      </c>
      <c r="N955" s="11">
        <f t="shared" si="136"/>
        <v>-82.800000000000011</v>
      </c>
      <c r="O955" s="12">
        <f t="shared" si="137"/>
        <v>-1.3800000000000001</v>
      </c>
      <c r="P955" s="6" t="s">
        <v>21</v>
      </c>
      <c r="Q955" s="6" t="str">
        <f>VLOOKUP(C955,'[1]Customer List Query'!$A$2:$B$48,2,FALSE)</f>
        <v>Tammy</v>
      </c>
      <c r="R955" s="13"/>
    </row>
    <row r="956" spans="1:18" x14ac:dyDescent="0.25">
      <c r="A956" s="6">
        <v>11356</v>
      </c>
      <c r="B956" s="7">
        <v>40497</v>
      </c>
      <c r="C956" s="14" t="s">
        <v>61</v>
      </c>
      <c r="D956" s="14" t="s">
        <v>105</v>
      </c>
      <c r="E956" s="8" t="s">
        <v>26</v>
      </c>
      <c r="F956" s="6" t="s">
        <v>76</v>
      </c>
      <c r="G956" s="6" t="s">
        <v>49</v>
      </c>
      <c r="H956" s="9">
        <v>40</v>
      </c>
      <c r="I956" s="10"/>
      <c r="J956" s="9">
        <f>H956</f>
        <v>40</v>
      </c>
      <c r="K956" s="9">
        <v>0</v>
      </c>
      <c r="L956" s="11">
        <f t="shared" si="135"/>
        <v>40</v>
      </c>
      <c r="M956" s="11">
        <v>90</v>
      </c>
      <c r="N956" s="11">
        <f t="shared" si="136"/>
        <v>-50</v>
      </c>
      <c r="O956" s="12">
        <f t="shared" si="137"/>
        <v>-1.25</v>
      </c>
      <c r="P956" s="6" t="s">
        <v>21</v>
      </c>
      <c r="Q956" s="6" t="str">
        <f>VLOOKUP(C956,'[1]Customer List Query'!$A$2:$B$48,2,FALSE)</f>
        <v>Sandra</v>
      </c>
      <c r="R956" s="13"/>
    </row>
    <row r="957" spans="1:18" x14ac:dyDescent="0.25">
      <c r="A957" s="6">
        <v>11357</v>
      </c>
      <c r="B957" s="7">
        <v>40497</v>
      </c>
      <c r="C957" t="s">
        <v>93</v>
      </c>
      <c r="D957" s="14" t="s">
        <v>109</v>
      </c>
      <c r="E957" s="6" t="s">
        <v>18</v>
      </c>
      <c r="F957" s="6" t="s">
        <v>100</v>
      </c>
      <c r="G957" s="6" t="s">
        <v>28</v>
      </c>
      <c r="H957" s="9">
        <v>295.95</v>
      </c>
      <c r="I957" s="10">
        <v>5</v>
      </c>
      <c r="J957" s="9">
        <f t="shared" ref="J957:J964" si="143">ROUND(H957*I957,2)</f>
        <v>1479.75</v>
      </c>
      <c r="K957" s="9">
        <f t="shared" ref="K957:K964" si="144">J957*0.06</f>
        <v>88.784999999999997</v>
      </c>
      <c r="L957" s="11">
        <f t="shared" si="135"/>
        <v>1568.54</v>
      </c>
      <c r="M957" s="11">
        <v>580.05999999999995</v>
      </c>
      <c r="N957" s="11">
        <f t="shared" si="136"/>
        <v>899.69</v>
      </c>
      <c r="O957" s="12">
        <f t="shared" si="137"/>
        <v>0.60800135157965873</v>
      </c>
      <c r="P957" s="6" t="s">
        <v>21</v>
      </c>
      <c r="Q957" s="6" t="str">
        <f>VLOOKUP(C957,'[1]Customer List Query'!$A$2:$B$48,2,FALSE)</f>
        <v>Chris</v>
      </c>
      <c r="R957" s="13"/>
    </row>
    <row r="958" spans="1:18" x14ac:dyDescent="0.25">
      <c r="A958" s="6">
        <v>11358</v>
      </c>
      <c r="B958" s="7">
        <v>40497</v>
      </c>
      <c r="C958" t="s">
        <v>44</v>
      </c>
      <c r="D958" s="14" t="s">
        <v>104</v>
      </c>
      <c r="E958" s="6" t="s">
        <v>18</v>
      </c>
      <c r="F958" s="6" t="s">
        <v>30</v>
      </c>
      <c r="G958" s="6" t="s">
        <v>31</v>
      </c>
      <c r="H958" s="9">
        <v>89.95</v>
      </c>
      <c r="I958" s="10">
        <v>7</v>
      </c>
      <c r="J958" s="9">
        <f t="shared" si="143"/>
        <v>629.65</v>
      </c>
      <c r="K958" s="9">
        <f t="shared" si="144"/>
        <v>37.778999999999996</v>
      </c>
      <c r="L958" s="11">
        <f t="shared" si="135"/>
        <v>667.43</v>
      </c>
      <c r="M958" s="11">
        <v>80.959999999999994</v>
      </c>
      <c r="N958" s="11">
        <f t="shared" si="136"/>
        <v>548.68999999999994</v>
      </c>
      <c r="O958" s="12">
        <f t="shared" si="137"/>
        <v>0.87142063050901286</v>
      </c>
      <c r="P958" s="6" t="s">
        <v>21</v>
      </c>
      <c r="Q958" s="6" t="str">
        <f>VLOOKUP(C958,'[1]Customer List Query'!$A$2:$B$48,2,FALSE)</f>
        <v>Bobby</v>
      </c>
      <c r="R958" s="13"/>
    </row>
    <row r="959" spans="1:18" x14ac:dyDescent="0.25">
      <c r="A959" s="6">
        <v>11359</v>
      </c>
      <c r="B959" s="7">
        <v>40497</v>
      </c>
      <c r="C959" t="s">
        <v>82</v>
      </c>
      <c r="D959" s="14" t="s">
        <v>109</v>
      </c>
      <c r="E959" s="6" t="s">
        <v>18</v>
      </c>
      <c r="F959" s="6" t="s">
        <v>53</v>
      </c>
      <c r="G959" s="8" t="s">
        <v>42</v>
      </c>
      <c r="H959" s="9">
        <v>63</v>
      </c>
      <c r="I959" s="10">
        <v>6</v>
      </c>
      <c r="J959" s="9">
        <f t="shared" si="143"/>
        <v>378</v>
      </c>
      <c r="K959" s="9">
        <f t="shared" si="144"/>
        <v>22.68</v>
      </c>
      <c r="L959" s="11">
        <f t="shared" si="135"/>
        <v>400.68</v>
      </c>
      <c r="M959" s="11">
        <v>85.05</v>
      </c>
      <c r="N959" s="11">
        <f t="shared" si="136"/>
        <v>292.95</v>
      </c>
      <c r="O959" s="12">
        <f t="shared" si="137"/>
        <v>0.77500000000000002</v>
      </c>
      <c r="P959" s="6" t="s">
        <v>21</v>
      </c>
      <c r="Q959" s="6" t="str">
        <f>VLOOKUP(C959,'[1]Customer List Query'!$A$2:$B$48,2,FALSE)</f>
        <v>Scott</v>
      </c>
      <c r="R959" s="13"/>
    </row>
    <row r="960" spans="1:18" x14ac:dyDescent="0.25">
      <c r="A960" s="6">
        <v>11360</v>
      </c>
      <c r="B960" s="7">
        <v>40497</v>
      </c>
      <c r="C960" s="14" t="s">
        <v>86</v>
      </c>
      <c r="D960" s="14" t="s">
        <v>108</v>
      </c>
      <c r="E960" s="8" t="s">
        <v>26</v>
      </c>
      <c r="F960" s="6" t="s">
        <v>81</v>
      </c>
      <c r="G960" s="6" t="s">
        <v>20</v>
      </c>
      <c r="H960" s="9">
        <v>102</v>
      </c>
      <c r="I960" s="10">
        <v>2</v>
      </c>
      <c r="J960" s="9">
        <f t="shared" si="143"/>
        <v>204</v>
      </c>
      <c r="K960" s="9">
        <f t="shared" si="144"/>
        <v>12.24</v>
      </c>
      <c r="L960" s="11">
        <f t="shared" si="135"/>
        <v>216.24</v>
      </c>
      <c r="M960" s="11">
        <v>394.74</v>
      </c>
      <c r="N960" s="11">
        <f t="shared" si="136"/>
        <v>-190.74</v>
      </c>
      <c r="O960" s="12">
        <f t="shared" si="137"/>
        <v>-0.93500000000000005</v>
      </c>
      <c r="P960" s="6" t="s">
        <v>21</v>
      </c>
      <c r="Q960" s="6" t="str">
        <f>VLOOKUP(C960,'[1]Customer List Query'!$A$2:$B$48,2,FALSE)</f>
        <v>Kelly</v>
      </c>
      <c r="R960" s="13"/>
    </row>
    <row r="961" spans="1:18" x14ac:dyDescent="0.25">
      <c r="A961" s="6">
        <v>11361</v>
      </c>
      <c r="B961" s="7">
        <v>40497</v>
      </c>
      <c r="C961" t="s">
        <v>90</v>
      </c>
      <c r="D961" s="14" t="s">
        <v>104</v>
      </c>
      <c r="E961" s="6" t="s">
        <v>18</v>
      </c>
      <c r="F961" s="6" t="s">
        <v>101</v>
      </c>
      <c r="G961" s="6" t="s">
        <v>28</v>
      </c>
      <c r="H961" s="9">
        <v>299.99</v>
      </c>
      <c r="I961" s="10">
        <v>1</v>
      </c>
      <c r="J961" s="9">
        <f t="shared" si="143"/>
        <v>299.99</v>
      </c>
      <c r="K961" s="9">
        <f t="shared" si="144"/>
        <v>17.999400000000001</v>
      </c>
      <c r="L961" s="11">
        <f t="shared" si="135"/>
        <v>317.99</v>
      </c>
      <c r="M961" s="11">
        <v>944.97</v>
      </c>
      <c r="N961" s="11">
        <f t="shared" si="136"/>
        <v>-644.98</v>
      </c>
      <c r="O961" s="12">
        <f t="shared" si="137"/>
        <v>-2.1500050001666722</v>
      </c>
      <c r="P961" s="6" t="s">
        <v>43</v>
      </c>
      <c r="Q961" s="6" t="str">
        <f>VLOOKUP(C961,'[1]Customer List Query'!$A$2:$B$48,2,FALSE)</f>
        <v>Bobby</v>
      </c>
      <c r="R961" s="13"/>
    </row>
    <row r="962" spans="1:18" x14ac:dyDescent="0.25">
      <c r="A962" s="6">
        <v>11362</v>
      </c>
      <c r="B962" s="7">
        <v>40497</v>
      </c>
      <c r="C962" t="s">
        <v>36</v>
      </c>
      <c r="D962" s="14" t="s">
        <v>107</v>
      </c>
      <c r="E962" s="6" t="s">
        <v>18</v>
      </c>
      <c r="F962" s="6" t="s">
        <v>81</v>
      </c>
      <c r="G962" s="6" t="s">
        <v>20</v>
      </c>
      <c r="H962" s="9">
        <v>220</v>
      </c>
      <c r="I962" s="10">
        <v>5</v>
      </c>
      <c r="J962" s="9">
        <f t="shared" si="143"/>
        <v>1100</v>
      </c>
      <c r="K962" s="9">
        <f t="shared" si="144"/>
        <v>66</v>
      </c>
      <c r="L962" s="11">
        <f t="shared" ref="L962:L1003" si="145">ROUND(J962+K962,2)</f>
        <v>1166</v>
      </c>
      <c r="M962" s="11">
        <v>396</v>
      </c>
      <c r="N962" s="11">
        <f t="shared" ref="N962:N1003" si="146">J962-M962</f>
        <v>704</v>
      </c>
      <c r="O962" s="12">
        <f t="shared" ref="O962:O1003" si="147">N962/J962</f>
        <v>0.64</v>
      </c>
      <c r="P962" s="6" t="s">
        <v>21</v>
      </c>
      <c r="Q962" s="6" t="str">
        <f>VLOOKUP(C962,'[1]Customer List Query'!$A$2:$B$48,2,FALSE)</f>
        <v>Kelly</v>
      </c>
      <c r="R962" s="13"/>
    </row>
    <row r="963" spans="1:18" x14ac:dyDescent="0.25">
      <c r="A963" s="6">
        <v>11363</v>
      </c>
      <c r="B963" s="7">
        <v>40497</v>
      </c>
      <c r="C963" t="s">
        <v>29</v>
      </c>
      <c r="D963" s="14" t="s">
        <v>107</v>
      </c>
      <c r="E963" s="8" t="s">
        <v>26</v>
      </c>
      <c r="F963" s="6" t="s">
        <v>55</v>
      </c>
      <c r="G963" s="6" t="s">
        <v>28</v>
      </c>
      <c r="H963" s="9">
        <v>299</v>
      </c>
      <c r="I963" s="10">
        <v>10</v>
      </c>
      <c r="J963" s="9">
        <f t="shared" si="143"/>
        <v>2990</v>
      </c>
      <c r="K963" s="9">
        <f t="shared" si="144"/>
        <v>179.4</v>
      </c>
      <c r="L963" s="11">
        <f t="shared" si="145"/>
        <v>3169.4</v>
      </c>
      <c r="M963" s="11">
        <v>493.35</v>
      </c>
      <c r="N963" s="11">
        <f t="shared" si="146"/>
        <v>2496.65</v>
      </c>
      <c r="O963" s="12">
        <f t="shared" si="147"/>
        <v>0.83500000000000008</v>
      </c>
      <c r="P963" s="6" t="s">
        <v>21</v>
      </c>
      <c r="Q963" s="6" t="str">
        <f>VLOOKUP(C963,'[1]Customer List Query'!$A$2:$B$48,2,FALSE)</f>
        <v>Tammy</v>
      </c>
      <c r="R963" s="13"/>
    </row>
    <row r="964" spans="1:18" x14ac:dyDescent="0.25">
      <c r="A964" s="6">
        <v>11364</v>
      </c>
      <c r="B964" s="7">
        <v>40498</v>
      </c>
      <c r="C964" t="s">
        <v>44</v>
      </c>
      <c r="D964" s="14" t="s">
        <v>104</v>
      </c>
      <c r="E964" s="6" t="s">
        <v>18</v>
      </c>
      <c r="F964" s="6" t="s">
        <v>37</v>
      </c>
      <c r="G964" s="6" t="s">
        <v>31</v>
      </c>
      <c r="H964" s="9">
        <v>8.99</v>
      </c>
      <c r="I964" s="10">
        <v>5</v>
      </c>
      <c r="J964" s="9">
        <f t="shared" si="143"/>
        <v>44.95</v>
      </c>
      <c r="K964" s="9">
        <f t="shared" si="144"/>
        <v>2.6970000000000001</v>
      </c>
      <c r="L964" s="11">
        <f t="shared" si="145"/>
        <v>47.65</v>
      </c>
      <c r="M964" s="11">
        <v>27.51</v>
      </c>
      <c r="N964" s="11">
        <f t="shared" si="146"/>
        <v>17.440000000000001</v>
      </c>
      <c r="O964" s="12">
        <f t="shared" si="147"/>
        <v>0.38798665183537262</v>
      </c>
      <c r="P964" s="6" t="s">
        <v>21</v>
      </c>
      <c r="Q964" s="6" t="str">
        <f>VLOOKUP(C964,'[1]Customer List Query'!$A$2:$B$48,2,FALSE)</f>
        <v>Bobby</v>
      </c>
      <c r="R964" s="13"/>
    </row>
    <row r="965" spans="1:18" x14ac:dyDescent="0.25">
      <c r="A965" s="6">
        <v>11365</v>
      </c>
      <c r="B965" s="7">
        <v>40498</v>
      </c>
      <c r="C965" t="s">
        <v>36</v>
      </c>
      <c r="D965" s="14" t="s">
        <v>107</v>
      </c>
      <c r="E965" s="6" t="s">
        <v>18</v>
      </c>
      <c r="F965" s="6" t="s">
        <v>48</v>
      </c>
      <c r="G965" s="6" t="s">
        <v>49</v>
      </c>
      <c r="H965" s="9">
        <v>245</v>
      </c>
      <c r="I965" s="10"/>
      <c r="J965" s="9">
        <f>H965</f>
        <v>245</v>
      </c>
      <c r="K965" s="9">
        <v>0</v>
      </c>
      <c r="L965" s="11">
        <f t="shared" si="145"/>
        <v>245</v>
      </c>
      <c r="M965" s="11">
        <v>122.5</v>
      </c>
      <c r="N965" s="11">
        <f t="shared" si="146"/>
        <v>122.5</v>
      </c>
      <c r="O965" s="12">
        <f t="shared" si="147"/>
        <v>0.5</v>
      </c>
      <c r="P965" s="6" t="s">
        <v>21</v>
      </c>
      <c r="Q965" s="6" t="str">
        <f>VLOOKUP(C965,'[1]Customer List Query'!$A$2:$B$48,2,FALSE)</f>
        <v>Kelly</v>
      </c>
      <c r="R965" s="13"/>
    </row>
    <row r="966" spans="1:18" x14ac:dyDescent="0.25">
      <c r="A966" s="6">
        <v>11366</v>
      </c>
      <c r="B966" s="7">
        <v>40498</v>
      </c>
      <c r="C966" t="s">
        <v>17</v>
      </c>
      <c r="D966" s="14" t="s">
        <v>104</v>
      </c>
      <c r="E966" s="6" t="s">
        <v>18</v>
      </c>
      <c r="F966" s="6" t="s">
        <v>76</v>
      </c>
      <c r="G966" s="6" t="s">
        <v>49</v>
      </c>
      <c r="H966" s="9">
        <v>50</v>
      </c>
      <c r="I966" s="10"/>
      <c r="J966" s="9">
        <f>H966</f>
        <v>50</v>
      </c>
      <c r="K966" s="9">
        <v>0</v>
      </c>
      <c r="L966" s="11">
        <f t="shared" si="145"/>
        <v>50</v>
      </c>
      <c r="M966" s="11">
        <v>57</v>
      </c>
      <c r="N966" s="11">
        <f t="shared" si="146"/>
        <v>-7</v>
      </c>
      <c r="O966" s="12">
        <f t="shared" si="147"/>
        <v>-0.14000000000000001</v>
      </c>
      <c r="P966" s="6" t="s">
        <v>21</v>
      </c>
      <c r="Q966" s="6" t="str">
        <f>VLOOKUP(C966,'[1]Customer List Query'!$A$2:$B$48,2,FALSE)</f>
        <v>Doug</v>
      </c>
      <c r="R966" s="13"/>
    </row>
    <row r="967" spans="1:18" x14ac:dyDescent="0.25">
      <c r="A967" s="6">
        <v>11367</v>
      </c>
      <c r="B967" s="7">
        <v>40498</v>
      </c>
      <c r="C967" t="s">
        <v>44</v>
      </c>
      <c r="D967" s="14" t="s">
        <v>104</v>
      </c>
      <c r="E967" s="6" t="s">
        <v>18</v>
      </c>
      <c r="F967" s="6" t="s">
        <v>101</v>
      </c>
      <c r="G967" s="6" t="s">
        <v>28</v>
      </c>
      <c r="H967" s="9">
        <v>329.45</v>
      </c>
      <c r="I967" s="10">
        <v>3</v>
      </c>
      <c r="J967" s="9">
        <f t="shared" ref="J967:J978" si="148">ROUND(H967*I967,2)</f>
        <v>988.35</v>
      </c>
      <c r="K967" s="9">
        <f t="shared" ref="K967:K984" si="149">J967*0.06</f>
        <v>59.301000000000002</v>
      </c>
      <c r="L967" s="11">
        <f t="shared" si="145"/>
        <v>1047.6500000000001</v>
      </c>
      <c r="M967" s="11">
        <v>461.23</v>
      </c>
      <c r="N967" s="11">
        <f t="shared" si="146"/>
        <v>527.12</v>
      </c>
      <c r="O967" s="12">
        <f t="shared" si="147"/>
        <v>0.53333333333333333</v>
      </c>
      <c r="P967" s="6" t="s">
        <v>21</v>
      </c>
      <c r="Q967" s="6" t="str">
        <f>VLOOKUP(C967,'[1]Customer List Query'!$A$2:$B$48,2,FALSE)</f>
        <v>Bobby</v>
      </c>
      <c r="R967" s="13"/>
    </row>
    <row r="968" spans="1:18" x14ac:dyDescent="0.25">
      <c r="A968" s="6">
        <v>11368</v>
      </c>
      <c r="B968" s="7">
        <v>40502</v>
      </c>
      <c r="C968" s="14" t="s">
        <v>25</v>
      </c>
      <c r="D968" s="14" t="s">
        <v>106</v>
      </c>
      <c r="E968" s="8" t="s">
        <v>26</v>
      </c>
      <c r="F968" s="6" t="s">
        <v>60</v>
      </c>
      <c r="G968" s="6" t="s">
        <v>28</v>
      </c>
      <c r="H968" s="9">
        <v>194.5</v>
      </c>
      <c r="I968" s="10">
        <v>5</v>
      </c>
      <c r="J968" s="9">
        <f t="shared" si="148"/>
        <v>972.5</v>
      </c>
      <c r="K968" s="9">
        <f t="shared" si="149"/>
        <v>58.349999999999994</v>
      </c>
      <c r="L968" s="11">
        <f t="shared" si="145"/>
        <v>1030.8499999999999</v>
      </c>
      <c r="M968" s="11">
        <v>585.45000000000005</v>
      </c>
      <c r="N968" s="11">
        <f t="shared" si="146"/>
        <v>387.04999999999995</v>
      </c>
      <c r="O968" s="12">
        <f t="shared" si="147"/>
        <v>0.39799485861182515</v>
      </c>
      <c r="P968" s="6" t="s">
        <v>21</v>
      </c>
      <c r="Q968" s="6" t="str">
        <f>VLOOKUP(C968,'[1]Customer List Query'!$A$2:$B$48,2,FALSE)</f>
        <v>Scott</v>
      </c>
      <c r="R968" s="13"/>
    </row>
    <row r="969" spans="1:18" x14ac:dyDescent="0.25">
      <c r="A969" s="6">
        <v>11369</v>
      </c>
      <c r="B969" s="7">
        <v>40502</v>
      </c>
      <c r="C969" t="s">
        <v>22</v>
      </c>
      <c r="D969" s="14" t="s">
        <v>105</v>
      </c>
      <c r="E969" s="6" t="s">
        <v>18</v>
      </c>
      <c r="F969" s="6" t="s">
        <v>81</v>
      </c>
      <c r="G969" s="6" t="s">
        <v>20</v>
      </c>
      <c r="H969" s="9">
        <v>28</v>
      </c>
      <c r="I969" s="10">
        <v>2</v>
      </c>
      <c r="J969" s="9">
        <f t="shared" si="148"/>
        <v>56</v>
      </c>
      <c r="K969" s="9">
        <f t="shared" si="149"/>
        <v>3.36</v>
      </c>
      <c r="L969" s="11">
        <f t="shared" si="145"/>
        <v>59.36</v>
      </c>
      <c r="M969" s="11">
        <v>75.599999999999994</v>
      </c>
      <c r="N969" s="11">
        <f t="shared" si="146"/>
        <v>-19.599999999999994</v>
      </c>
      <c r="O969" s="12">
        <f t="shared" si="147"/>
        <v>-0.34999999999999992</v>
      </c>
      <c r="P969" s="6" t="s">
        <v>21</v>
      </c>
      <c r="Q969" s="6" t="str">
        <f>VLOOKUP(C969,'[1]Customer List Query'!$A$2:$B$48,2,FALSE)</f>
        <v>Chris</v>
      </c>
      <c r="R969" s="13"/>
    </row>
    <row r="970" spans="1:18" x14ac:dyDescent="0.25">
      <c r="A970" s="6">
        <v>11370</v>
      </c>
      <c r="B970" s="7">
        <v>40502</v>
      </c>
      <c r="C970" s="14" t="s">
        <v>25</v>
      </c>
      <c r="D970" s="14" t="s">
        <v>106</v>
      </c>
      <c r="E970" s="8" t="s">
        <v>26</v>
      </c>
      <c r="F970" s="6" t="s">
        <v>81</v>
      </c>
      <c r="G970" s="6" t="s">
        <v>20</v>
      </c>
      <c r="H970" s="9">
        <v>102</v>
      </c>
      <c r="I970" s="10">
        <v>5</v>
      </c>
      <c r="J970" s="9">
        <f t="shared" si="148"/>
        <v>510</v>
      </c>
      <c r="K970" s="9">
        <f t="shared" si="149"/>
        <v>30.599999999999998</v>
      </c>
      <c r="L970" s="11">
        <f t="shared" si="145"/>
        <v>540.6</v>
      </c>
      <c r="M970" s="11">
        <v>163.19999999999999</v>
      </c>
      <c r="N970" s="11">
        <f t="shared" si="146"/>
        <v>346.8</v>
      </c>
      <c r="O970" s="12">
        <f t="shared" si="147"/>
        <v>0.68</v>
      </c>
      <c r="P970" s="6" t="s">
        <v>21</v>
      </c>
      <c r="Q970" s="6" t="str">
        <f>VLOOKUP(C970,'[1]Customer List Query'!$A$2:$B$48,2,FALSE)</f>
        <v>Scott</v>
      </c>
      <c r="R970" s="13"/>
    </row>
    <row r="971" spans="1:18" x14ac:dyDescent="0.25">
      <c r="A971" s="6">
        <v>11371</v>
      </c>
      <c r="B971" s="7">
        <v>40503</v>
      </c>
      <c r="C971" s="14" t="s">
        <v>25</v>
      </c>
      <c r="D971" s="14" t="s">
        <v>106</v>
      </c>
      <c r="E971" s="8" t="s">
        <v>26</v>
      </c>
      <c r="F971" s="6" t="s">
        <v>101</v>
      </c>
      <c r="G971" s="6" t="s">
        <v>28</v>
      </c>
      <c r="H971" s="9">
        <v>549.54999999999995</v>
      </c>
      <c r="I971" s="10">
        <v>8</v>
      </c>
      <c r="J971" s="9">
        <f t="shared" si="148"/>
        <v>4396.3999999999996</v>
      </c>
      <c r="K971" s="9">
        <f t="shared" si="149"/>
        <v>263.78399999999999</v>
      </c>
      <c r="L971" s="11">
        <f t="shared" si="145"/>
        <v>4660.18</v>
      </c>
      <c r="M971" s="11">
        <v>1022.16</v>
      </c>
      <c r="N971" s="11">
        <f t="shared" si="146"/>
        <v>3374.24</v>
      </c>
      <c r="O971" s="12">
        <f t="shared" si="147"/>
        <v>0.76750068237648983</v>
      </c>
      <c r="P971" s="6" t="s">
        <v>21</v>
      </c>
      <c r="Q971" s="6" t="str">
        <f>VLOOKUP(C971,'[1]Customer List Query'!$A$2:$B$48,2,FALSE)</f>
        <v>Scott</v>
      </c>
      <c r="R971" s="13"/>
    </row>
    <row r="972" spans="1:18" x14ac:dyDescent="0.25">
      <c r="A972" s="6">
        <v>11372</v>
      </c>
      <c r="B972" s="7">
        <v>40503</v>
      </c>
      <c r="C972" t="s">
        <v>79</v>
      </c>
      <c r="D972" s="14" t="s">
        <v>106</v>
      </c>
      <c r="E972" s="6" t="s">
        <v>18</v>
      </c>
      <c r="F972" s="6" t="s">
        <v>101</v>
      </c>
      <c r="G972" s="6" t="s">
        <v>28</v>
      </c>
      <c r="H972" s="9">
        <v>189.99</v>
      </c>
      <c r="I972" s="10">
        <v>9</v>
      </c>
      <c r="J972" s="9">
        <f t="shared" si="148"/>
        <v>1709.91</v>
      </c>
      <c r="K972" s="9">
        <f t="shared" si="149"/>
        <v>102.5946</v>
      </c>
      <c r="L972" s="11">
        <f t="shared" si="145"/>
        <v>1812.5</v>
      </c>
      <c r="M972" s="11">
        <v>398.98</v>
      </c>
      <c r="N972" s="11">
        <f t="shared" si="146"/>
        <v>1310.93</v>
      </c>
      <c r="O972" s="12">
        <f t="shared" si="147"/>
        <v>0.76666608184056473</v>
      </c>
      <c r="P972" s="6" t="s">
        <v>21</v>
      </c>
      <c r="Q972" s="6" t="str">
        <f>VLOOKUP(C972,'[1]Customer List Query'!$A$2:$B$48,2,FALSE)</f>
        <v>Doug</v>
      </c>
      <c r="R972" s="13"/>
    </row>
    <row r="973" spans="1:18" x14ac:dyDescent="0.25">
      <c r="A973" s="6">
        <v>11373</v>
      </c>
      <c r="B973" s="7">
        <v>40503</v>
      </c>
      <c r="C973" t="s">
        <v>93</v>
      </c>
      <c r="D973" s="14" t="s">
        <v>109</v>
      </c>
      <c r="E973" s="6" t="s">
        <v>18</v>
      </c>
      <c r="F973" s="6" t="s">
        <v>98</v>
      </c>
      <c r="G973" s="6" t="s">
        <v>20</v>
      </c>
      <c r="H973" s="9">
        <v>6.75</v>
      </c>
      <c r="I973" s="10">
        <v>7</v>
      </c>
      <c r="J973" s="9">
        <f t="shared" si="148"/>
        <v>47.25</v>
      </c>
      <c r="K973" s="9">
        <f t="shared" si="149"/>
        <v>2.835</v>
      </c>
      <c r="L973" s="11">
        <f t="shared" si="145"/>
        <v>50.09</v>
      </c>
      <c r="M973" s="11">
        <v>17.55</v>
      </c>
      <c r="N973" s="11">
        <f t="shared" si="146"/>
        <v>29.7</v>
      </c>
      <c r="O973" s="12">
        <f t="shared" si="147"/>
        <v>0.62857142857142856</v>
      </c>
      <c r="P973" s="6" t="s">
        <v>21</v>
      </c>
      <c r="Q973" s="6" t="str">
        <f>VLOOKUP(C973,'[1]Customer List Query'!$A$2:$B$48,2,FALSE)</f>
        <v>Chris</v>
      </c>
      <c r="R973" s="13"/>
    </row>
    <row r="974" spans="1:18" x14ac:dyDescent="0.25">
      <c r="A974" s="6">
        <v>11374</v>
      </c>
      <c r="B974" s="7">
        <v>40503</v>
      </c>
      <c r="C974" t="s">
        <v>54</v>
      </c>
      <c r="D974" s="14" t="s">
        <v>106</v>
      </c>
      <c r="E974" s="8" t="s">
        <v>26</v>
      </c>
      <c r="F974" s="6" t="s">
        <v>88</v>
      </c>
      <c r="G974" s="8" t="s">
        <v>42</v>
      </c>
      <c r="H974" s="9">
        <v>129.99</v>
      </c>
      <c r="I974" s="10">
        <v>4</v>
      </c>
      <c r="J974" s="9">
        <f t="shared" si="148"/>
        <v>519.96</v>
      </c>
      <c r="K974" s="9">
        <f t="shared" si="149"/>
        <v>31.197600000000001</v>
      </c>
      <c r="L974" s="11">
        <f t="shared" si="145"/>
        <v>551.16</v>
      </c>
      <c r="M974" s="11">
        <v>336.67</v>
      </c>
      <c r="N974" s="11">
        <f t="shared" si="146"/>
        <v>183.29000000000002</v>
      </c>
      <c r="O974" s="12">
        <f t="shared" si="147"/>
        <v>0.35250788522194015</v>
      </c>
      <c r="P974" s="6" t="s">
        <v>21</v>
      </c>
      <c r="Q974" s="6" t="str">
        <f>VLOOKUP(C974,'[1]Customer List Query'!$A$2:$B$48,2,FALSE)</f>
        <v>Molly</v>
      </c>
      <c r="R974" s="13"/>
    </row>
    <row r="975" spans="1:18" x14ac:dyDescent="0.25">
      <c r="A975" s="6">
        <v>11375</v>
      </c>
      <c r="B975" s="7">
        <v>40503</v>
      </c>
      <c r="C975" t="s">
        <v>80</v>
      </c>
      <c r="D975" s="14" t="s">
        <v>106</v>
      </c>
      <c r="E975" s="8" t="s">
        <v>26</v>
      </c>
      <c r="F975" s="6" t="s">
        <v>88</v>
      </c>
      <c r="G975" s="8" t="s">
        <v>42</v>
      </c>
      <c r="H975" s="9">
        <v>69.989999999999995</v>
      </c>
      <c r="I975" s="10">
        <v>8</v>
      </c>
      <c r="J975" s="9">
        <f t="shared" si="148"/>
        <v>559.91999999999996</v>
      </c>
      <c r="K975" s="9">
        <f t="shared" si="149"/>
        <v>33.595199999999998</v>
      </c>
      <c r="L975" s="11">
        <f t="shared" si="145"/>
        <v>593.52</v>
      </c>
      <c r="M975" s="11">
        <v>188.97</v>
      </c>
      <c r="N975" s="11">
        <f t="shared" si="146"/>
        <v>370.94999999999993</v>
      </c>
      <c r="O975" s="12">
        <f t="shared" si="147"/>
        <v>0.66250535790827259</v>
      </c>
      <c r="P975" s="6" t="s">
        <v>21</v>
      </c>
      <c r="Q975" s="6" t="str">
        <f>VLOOKUP(C975,'[1]Customer List Query'!$A$2:$B$48,2,FALSE)</f>
        <v>Chris</v>
      </c>
      <c r="R975" s="13"/>
    </row>
    <row r="976" spans="1:18" x14ac:dyDescent="0.25">
      <c r="A976" s="6">
        <v>11376</v>
      </c>
      <c r="B976" s="7">
        <v>40503</v>
      </c>
      <c r="C976" t="s">
        <v>47</v>
      </c>
      <c r="D976" s="14" t="s">
        <v>104</v>
      </c>
      <c r="E976" s="6" t="s">
        <v>18</v>
      </c>
      <c r="F976" s="6" t="s">
        <v>101</v>
      </c>
      <c r="G976" s="6" t="s">
        <v>28</v>
      </c>
      <c r="H976" s="9">
        <v>549.54999999999995</v>
      </c>
      <c r="I976" s="10">
        <v>10</v>
      </c>
      <c r="J976" s="9">
        <f t="shared" si="148"/>
        <v>5495.5</v>
      </c>
      <c r="K976" s="9">
        <f t="shared" si="149"/>
        <v>329.72999999999996</v>
      </c>
      <c r="L976" s="11">
        <f t="shared" si="145"/>
        <v>5825.23</v>
      </c>
      <c r="M976" s="11">
        <v>923.24</v>
      </c>
      <c r="N976" s="11">
        <f t="shared" si="146"/>
        <v>4572.26</v>
      </c>
      <c r="O976" s="12">
        <f t="shared" si="147"/>
        <v>0.83200072786825585</v>
      </c>
      <c r="P976" s="6" t="s">
        <v>21</v>
      </c>
      <c r="Q976" s="6" t="str">
        <f>VLOOKUP(C976,'[1]Customer List Query'!$A$2:$B$48,2,FALSE)</f>
        <v>Chris</v>
      </c>
      <c r="R976" s="13"/>
    </row>
    <row r="977" spans="1:18" x14ac:dyDescent="0.25">
      <c r="A977" s="6">
        <v>11377</v>
      </c>
      <c r="B977" s="7">
        <v>40504</v>
      </c>
      <c r="C977" s="14" t="s">
        <v>25</v>
      </c>
      <c r="D977" s="14" t="s">
        <v>106</v>
      </c>
      <c r="E977" s="8" t="s">
        <v>26</v>
      </c>
      <c r="F977" s="8" t="s">
        <v>35</v>
      </c>
      <c r="G977" s="6" t="s">
        <v>31</v>
      </c>
      <c r="H977" s="9">
        <v>799.85</v>
      </c>
      <c r="I977" s="10">
        <v>4</v>
      </c>
      <c r="J977" s="9">
        <f t="shared" si="148"/>
        <v>3199.4</v>
      </c>
      <c r="K977" s="9">
        <f t="shared" si="149"/>
        <v>191.964</v>
      </c>
      <c r="L977" s="11">
        <f t="shared" si="145"/>
        <v>3391.36</v>
      </c>
      <c r="M977" s="11">
        <v>1199.78</v>
      </c>
      <c r="N977" s="11">
        <f t="shared" si="146"/>
        <v>1999.6200000000001</v>
      </c>
      <c r="O977" s="12">
        <f t="shared" si="147"/>
        <v>0.62499843720697634</v>
      </c>
      <c r="P977" s="6" t="s">
        <v>21</v>
      </c>
      <c r="Q977" s="6" t="str">
        <f>VLOOKUP(C977,'[1]Customer List Query'!$A$2:$B$48,2,FALSE)</f>
        <v>Scott</v>
      </c>
      <c r="R977" s="13"/>
    </row>
    <row r="978" spans="1:18" x14ac:dyDescent="0.25">
      <c r="A978" s="6">
        <v>11378</v>
      </c>
      <c r="B978" s="7">
        <v>40504</v>
      </c>
      <c r="C978" s="6" t="s">
        <v>96</v>
      </c>
      <c r="D978" s="14" t="s">
        <v>104</v>
      </c>
      <c r="E978" s="8" t="s">
        <v>65</v>
      </c>
      <c r="F978" s="6" t="s">
        <v>88</v>
      </c>
      <c r="G978" s="8" t="s">
        <v>42</v>
      </c>
      <c r="H978" s="9">
        <v>129.99</v>
      </c>
      <c r="I978" s="10">
        <v>4</v>
      </c>
      <c r="J978" s="9">
        <f t="shared" si="148"/>
        <v>519.96</v>
      </c>
      <c r="K978" s="9">
        <f t="shared" si="149"/>
        <v>31.197600000000001</v>
      </c>
      <c r="L978" s="11">
        <f t="shared" si="145"/>
        <v>551.16</v>
      </c>
      <c r="M978" s="11">
        <v>241.78</v>
      </c>
      <c r="N978" s="11">
        <f t="shared" si="146"/>
        <v>278.18000000000006</v>
      </c>
      <c r="O978" s="12">
        <f t="shared" si="147"/>
        <v>0.53500269251480892</v>
      </c>
      <c r="P978" s="6" t="s">
        <v>21</v>
      </c>
      <c r="Q978" s="6" t="str">
        <f>VLOOKUP(C978,'[1]Customer List Query'!$A$2:$B$48,2,FALSE)</f>
        <v>Molly</v>
      </c>
      <c r="R978" s="13"/>
    </row>
    <row r="979" spans="1:18" x14ac:dyDescent="0.25">
      <c r="A979" s="6">
        <v>11379</v>
      </c>
      <c r="B979" s="7">
        <v>40504</v>
      </c>
      <c r="C979" t="s">
        <v>38</v>
      </c>
      <c r="D979" s="14" t="s">
        <v>108</v>
      </c>
      <c r="E979" s="6" t="s">
        <v>18</v>
      </c>
      <c r="F979" s="6" t="s">
        <v>99</v>
      </c>
      <c r="G979" s="6" t="s">
        <v>49</v>
      </c>
      <c r="H979" s="9">
        <v>55.78</v>
      </c>
      <c r="I979" s="10"/>
      <c r="J979" s="9">
        <f>H979</f>
        <v>55.78</v>
      </c>
      <c r="K979" s="9">
        <f t="shared" si="149"/>
        <v>3.3468</v>
      </c>
      <c r="L979" s="11">
        <f t="shared" si="145"/>
        <v>59.13</v>
      </c>
      <c r="M979" s="11">
        <v>200.81</v>
      </c>
      <c r="N979" s="11">
        <f t="shared" si="146"/>
        <v>-145.03</v>
      </c>
      <c r="O979" s="12">
        <f t="shared" si="147"/>
        <v>-2.6000358551452134</v>
      </c>
      <c r="P979" s="6" t="s">
        <v>21</v>
      </c>
      <c r="Q979" s="6" t="str">
        <f>VLOOKUP(C979,'[1]Customer List Query'!$A$2:$B$48,2,FALSE)</f>
        <v>Steve</v>
      </c>
      <c r="R979" s="13"/>
    </row>
    <row r="980" spans="1:18" x14ac:dyDescent="0.25">
      <c r="A980" s="6">
        <v>11380</v>
      </c>
      <c r="B980" s="7">
        <v>40504</v>
      </c>
      <c r="C980" s="14" t="s">
        <v>77</v>
      </c>
      <c r="D980" s="14" t="s">
        <v>106</v>
      </c>
      <c r="E980" s="8" t="s">
        <v>26</v>
      </c>
      <c r="F980" s="6" t="s">
        <v>97</v>
      </c>
      <c r="G980" s="6" t="s">
        <v>20</v>
      </c>
      <c r="H980" s="9">
        <v>36.5</v>
      </c>
      <c r="I980" s="10">
        <v>6</v>
      </c>
      <c r="J980" s="9">
        <f>ROUND(H980*I980,2)</f>
        <v>219</v>
      </c>
      <c r="K980" s="9">
        <f t="shared" si="149"/>
        <v>13.139999999999999</v>
      </c>
      <c r="L980" s="11">
        <f t="shared" si="145"/>
        <v>232.14</v>
      </c>
      <c r="M980" s="11">
        <v>43.8</v>
      </c>
      <c r="N980" s="11">
        <f t="shared" si="146"/>
        <v>175.2</v>
      </c>
      <c r="O980" s="12">
        <f t="shared" si="147"/>
        <v>0.79999999999999993</v>
      </c>
      <c r="P980" s="6" t="s">
        <v>21</v>
      </c>
      <c r="Q980" s="6" t="str">
        <f>VLOOKUP(C980,'[1]Customer List Query'!$A$2:$B$48,2,FALSE)</f>
        <v>Bobby</v>
      </c>
      <c r="R980" s="13"/>
    </row>
    <row r="981" spans="1:18" x14ac:dyDescent="0.25">
      <c r="A981" s="6">
        <v>11381</v>
      </c>
      <c r="B981" s="7">
        <v>40504</v>
      </c>
      <c r="C981" t="s">
        <v>34</v>
      </c>
      <c r="D981" s="14" t="s">
        <v>104</v>
      </c>
      <c r="E981" s="8" t="s">
        <v>26</v>
      </c>
      <c r="F981" s="8" t="s">
        <v>68</v>
      </c>
      <c r="G981" s="6" t="s">
        <v>31</v>
      </c>
      <c r="H981" s="9">
        <v>110.29</v>
      </c>
      <c r="I981" s="10">
        <v>10</v>
      </c>
      <c r="J981" s="9">
        <f>ROUND(H981*I981,2)</f>
        <v>1102.9000000000001</v>
      </c>
      <c r="K981" s="9">
        <f t="shared" si="149"/>
        <v>66.174000000000007</v>
      </c>
      <c r="L981" s="11">
        <f t="shared" si="145"/>
        <v>1169.07</v>
      </c>
      <c r="M981" s="11">
        <v>204.04</v>
      </c>
      <c r="N981" s="11">
        <f t="shared" si="146"/>
        <v>898.86000000000013</v>
      </c>
      <c r="O981" s="12">
        <f t="shared" si="147"/>
        <v>0.81499682654819117</v>
      </c>
      <c r="P981" s="6" t="s">
        <v>21</v>
      </c>
      <c r="Q981" s="6" t="str">
        <f>VLOOKUP(C981,'[1]Customer List Query'!$A$2:$B$48,2,FALSE)</f>
        <v>Sabrina</v>
      </c>
      <c r="R981" s="13"/>
    </row>
    <row r="982" spans="1:18" x14ac:dyDescent="0.25">
      <c r="A982" s="6">
        <v>11382</v>
      </c>
      <c r="B982" s="7">
        <v>40504</v>
      </c>
      <c r="C982" t="s">
        <v>80</v>
      </c>
      <c r="D982" s="14" t="s">
        <v>106</v>
      </c>
      <c r="E982" s="8" t="s">
        <v>26</v>
      </c>
      <c r="F982" s="6" t="s">
        <v>37</v>
      </c>
      <c r="G982" s="6" t="s">
        <v>31</v>
      </c>
      <c r="H982" s="9">
        <v>8.99</v>
      </c>
      <c r="I982" s="10">
        <v>6</v>
      </c>
      <c r="J982" s="9">
        <f>ROUND(H982*I982,2)</f>
        <v>53.94</v>
      </c>
      <c r="K982" s="9">
        <f t="shared" si="149"/>
        <v>3.2363999999999997</v>
      </c>
      <c r="L982" s="11">
        <f t="shared" si="145"/>
        <v>57.18</v>
      </c>
      <c r="M982" s="11">
        <v>15.1</v>
      </c>
      <c r="N982" s="11">
        <f t="shared" si="146"/>
        <v>38.839999999999996</v>
      </c>
      <c r="O982" s="12">
        <f t="shared" si="147"/>
        <v>0.72005932517612159</v>
      </c>
      <c r="P982" s="6" t="s">
        <v>21</v>
      </c>
      <c r="Q982" s="6" t="str">
        <f>VLOOKUP(C982,'[1]Customer List Query'!$A$2:$B$48,2,FALSE)</f>
        <v>Chris</v>
      </c>
      <c r="R982" s="13"/>
    </row>
    <row r="983" spans="1:18" x14ac:dyDescent="0.25">
      <c r="A983" s="6">
        <v>11383</v>
      </c>
      <c r="B983" s="7">
        <v>40504</v>
      </c>
      <c r="C983" s="6" t="s">
        <v>95</v>
      </c>
      <c r="D983" s="14" t="s">
        <v>104</v>
      </c>
      <c r="E983" s="8" t="s">
        <v>65</v>
      </c>
      <c r="F983" s="8" t="s">
        <v>68</v>
      </c>
      <c r="G983" s="6" t="s">
        <v>31</v>
      </c>
      <c r="H983" s="9">
        <v>110.29</v>
      </c>
      <c r="I983" s="10">
        <v>5</v>
      </c>
      <c r="J983" s="9">
        <f>ROUND(H983*I983,2)</f>
        <v>551.45000000000005</v>
      </c>
      <c r="K983" s="9">
        <f t="shared" si="149"/>
        <v>33.087000000000003</v>
      </c>
      <c r="L983" s="11">
        <f t="shared" si="145"/>
        <v>584.54</v>
      </c>
      <c r="M983" s="11">
        <v>29.78</v>
      </c>
      <c r="N983" s="11">
        <f t="shared" si="146"/>
        <v>521.67000000000007</v>
      </c>
      <c r="O983" s="12">
        <f t="shared" si="147"/>
        <v>0.94599691721824286</v>
      </c>
      <c r="P983" s="6" t="s">
        <v>21</v>
      </c>
      <c r="Q983" s="6" t="str">
        <f>VLOOKUP(C983,'[1]Customer List Query'!$A$2:$B$48,2,FALSE)</f>
        <v>Tammy</v>
      </c>
      <c r="R983" s="13"/>
    </row>
    <row r="984" spans="1:18" x14ac:dyDescent="0.25">
      <c r="A984" s="6">
        <v>11384</v>
      </c>
      <c r="B984" s="7">
        <v>40504</v>
      </c>
      <c r="C984" t="s">
        <v>50</v>
      </c>
      <c r="D984" s="14" t="s">
        <v>106</v>
      </c>
      <c r="E984" s="6" t="s">
        <v>18</v>
      </c>
      <c r="F984" s="6" t="s">
        <v>101</v>
      </c>
      <c r="G984" s="6" t="s">
        <v>28</v>
      </c>
      <c r="H984" s="9">
        <v>299.99</v>
      </c>
      <c r="I984" s="10">
        <v>5</v>
      </c>
      <c r="J984" s="9">
        <f>ROUND(H984*I984,2)</f>
        <v>1499.95</v>
      </c>
      <c r="K984" s="9">
        <f t="shared" si="149"/>
        <v>89.997</v>
      </c>
      <c r="L984" s="11">
        <f t="shared" si="145"/>
        <v>1589.95</v>
      </c>
      <c r="M984" s="11">
        <v>1943.94</v>
      </c>
      <c r="N984" s="11">
        <f t="shared" si="146"/>
        <v>-443.99</v>
      </c>
      <c r="O984" s="12">
        <f t="shared" si="147"/>
        <v>-0.29600320010667019</v>
      </c>
      <c r="P984" s="6" t="s">
        <v>43</v>
      </c>
      <c r="Q984" s="6" t="str">
        <f>VLOOKUP(C984,'[1]Customer List Query'!$A$2:$B$48,2,FALSE)</f>
        <v>Scott</v>
      </c>
      <c r="R984" s="13"/>
    </row>
    <row r="985" spans="1:18" x14ac:dyDescent="0.25">
      <c r="A985" s="6">
        <v>11385</v>
      </c>
      <c r="B985" s="7">
        <v>40505</v>
      </c>
      <c r="C985" t="s">
        <v>34</v>
      </c>
      <c r="D985" s="14" t="s">
        <v>104</v>
      </c>
      <c r="E985" s="8" t="s">
        <v>26</v>
      </c>
      <c r="F985" s="6" t="s">
        <v>48</v>
      </c>
      <c r="G985" s="6" t="s">
        <v>49</v>
      </c>
      <c r="H985" s="9">
        <v>275</v>
      </c>
      <c r="I985" s="10"/>
      <c r="J985" s="9">
        <f>H985</f>
        <v>275</v>
      </c>
      <c r="K985" s="9">
        <v>0</v>
      </c>
      <c r="L985" s="11">
        <f t="shared" si="145"/>
        <v>275</v>
      </c>
      <c r="M985" s="11">
        <v>866.25</v>
      </c>
      <c r="N985" s="11">
        <f t="shared" si="146"/>
        <v>-591.25</v>
      </c>
      <c r="O985" s="12">
        <f t="shared" si="147"/>
        <v>-2.15</v>
      </c>
      <c r="P985" s="6" t="s">
        <v>21</v>
      </c>
      <c r="Q985" s="6" t="str">
        <f>VLOOKUP(C985,'[1]Customer List Query'!$A$2:$B$48,2,FALSE)</f>
        <v>Sabrina</v>
      </c>
      <c r="R985" s="13"/>
    </row>
    <row r="986" spans="1:18" x14ac:dyDescent="0.25">
      <c r="A986" s="6">
        <v>11386</v>
      </c>
      <c r="B986" s="7">
        <v>40505</v>
      </c>
      <c r="C986" t="s">
        <v>62</v>
      </c>
      <c r="D986" s="14" t="s">
        <v>109</v>
      </c>
      <c r="E986" s="6" t="s">
        <v>18</v>
      </c>
      <c r="F986" s="6" t="s">
        <v>27</v>
      </c>
      <c r="G986" s="6" t="s">
        <v>28</v>
      </c>
      <c r="H986" s="9">
        <v>14.95</v>
      </c>
      <c r="I986" s="10">
        <v>9</v>
      </c>
      <c r="J986" s="9">
        <f t="shared" ref="J986:J1003" si="150">ROUND(H986*I986,2)</f>
        <v>134.55000000000001</v>
      </c>
      <c r="K986" s="9">
        <f t="shared" ref="K986:K1003" si="151">J986*0.06</f>
        <v>8.0730000000000004</v>
      </c>
      <c r="L986" s="11">
        <f t="shared" si="145"/>
        <v>142.62</v>
      </c>
      <c r="M986" s="11">
        <v>77.739999999999995</v>
      </c>
      <c r="N986" s="11">
        <f t="shared" si="146"/>
        <v>56.810000000000016</v>
      </c>
      <c r="O986" s="12">
        <f t="shared" si="147"/>
        <v>0.42222222222222233</v>
      </c>
      <c r="P986" s="6" t="s">
        <v>43</v>
      </c>
      <c r="Q986" s="6" t="str">
        <f>VLOOKUP(C986,'[1]Customer List Query'!$A$2:$B$48,2,FALSE)</f>
        <v>Bobby</v>
      </c>
      <c r="R986" s="13"/>
    </row>
    <row r="987" spans="1:18" x14ac:dyDescent="0.25">
      <c r="A987" s="6">
        <v>11387</v>
      </c>
      <c r="B987" s="7">
        <v>40505</v>
      </c>
      <c r="C987" t="s">
        <v>79</v>
      </c>
      <c r="D987" s="14" t="s">
        <v>106</v>
      </c>
      <c r="E987" s="6" t="s">
        <v>18</v>
      </c>
      <c r="F987" s="8" t="s">
        <v>46</v>
      </c>
      <c r="G987" s="6" t="s">
        <v>31</v>
      </c>
      <c r="H987" s="9">
        <v>19.95</v>
      </c>
      <c r="I987" s="10">
        <v>2</v>
      </c>
      <c r="J987" s="9">
        <f t="shared" si="150"/>
        <v>39.9</v>
      </c>
      <c r="K987" s="9">
        <f t="shared" si="151"/>
        <v>2.3939999999999997</v>
      </c>
      <c r="L987" s="11">
        <f t="shared" si="145"/>
        <v>42.29</v>
      </c>
      <c r="M987" s="11">
        <v>81.8</v>
      </c>
      <c r="N987" s="11">
        <f t="shared" si="146"/>
        <v>-41.9</v>
      </c>
      <c r="O987" s="12">
        <f t="shared" si="147"/>
        <v>-1.050125313283208</v>
      </c>
      <c r="P987" s="6" t="s">
        <v>21</v>
      </c>
      <c r="Q987" s="6" t="str">
        <f>VLOOKUP(C987,'[1]Customer List Query'!$A$2:$B$48,2,FALSE)</f>
        <v>Doug</v>
      </c>
      <c r="R987" s="13"/>
    </row>
    <row r="988" spans="1:18" x14ac:dyDescent="0.25">
      <c r="A988" s="6">
        <v>11388</v>
      </c>
      <c r="B988" s="7">
        <v>40505</v>
      </c>
      <c r="C988" s="14" t="s">
        <v>57</v>
      </c>
      <c r="D988" s="14" t="s">
        <v>104</v>
      </c>
      <c r="E988" s="6" t="s">
        <v>18</v>
      </c>
      <c r="F988" s="6" t="s">
        <v>30</v>
      </c>
      <c r="G988" s="6" t="s">
        <v>31</v>
      </c>
      <c r="H988" s="9">
        <v>69.95</v>
      </c>
      <c r="I988" s="10">
        <v>1</v>
      </c>
      <c r="J988" s="9">
        <f t="shared" si="150"/>
        <v>69.95</v>
      </c>
      <c r="K988" s="9">
        <f t="shared" si="151"/>
        <v>4.1970000000000001</v>
      </c>
      <c r="L988" s="11">
        <f t="shared" si="145"/>
        <v>74.150000000000006</v>
      </c>
      <c r="M988" s="11">
        <v>25.18</v>
      </c>
      <c r="N988" s="11">
        <f t="shared" si="146"/>
        <v>44.77</v>
      </c>
      <c r="O988" s="12">
        <f t="shared" si="147"/>
        <v>0.64002859185132244</v>
      </c>
      <c r="P988" s="6" t="s">
        <v>21</v>
      </c>
      <c r="Q988" s="6" t="str">
        <f>VLOOKUP(C988,'[1]Customer List Query'!$A$2:$B$48,2,FALSE)</f>
        <v>Kelly</v>
      </c>
      <c r="R988" s="13"/>
    </row>
    <row r="989" spans="1:18" x14ac:dyDescent="0.25">
      <c r="A989" s="6">
        <v>11389</v>
      </c>
      <c r="B989" s="7">
        <v>40509</v>
      </c>
      <c r="C989" t="s">
        <v>22</v>
      </c>
      <c r="D989" s="14" t="s">
        <v>105</v>
      </c>
      <c r="E989" s="6" t="s">
        <v>18</v>
      </c>
      <c r="F989" s="6" t="s">
        <v>88</v>
      </c>
      <c r="G989" s="8" t="s">
        <v>42</v>
      </c>
      <c r="H989" s="9">
        <v>129.99</v>
      </c>
      <c r="I989" s="10">
        <v>8</v>
      </c>
      <c r="J989" s="9">
        <f t="shared" si="150"/>
        <v>1039.92</v>
      </c>
      <c r="K989" s="9">
        <f t="shared" si="151"/>
        <v>62.395200000000003</v>
      </c>
      <c r="L989" s="11">
        <f t="shared" si="145"/>
        <v>1102.32</v>
      </c>
      <c r="M989" s="11">
        <v>526.46</v>
      </c>
      <c r="N989" s="11">
        <f t="shared" si="146"/>
        <v>513.46</v>
      </c>
      <c r="O989" s="12">
        <f t="shared" si="147"/>
        <v>0.49374951919378413</v>
      </c>
      <c r="P989" s="6" t="s">
        <v>21</v>
      </c>
      <c r="Q989" s="6" t="str">
        <f>VLOOKUP(C989,'[1]Customer List Query'!$A$2:$B$48,2,FALSE)</f>
        <v>Chris</v>
      </c>
      <c r="R989" s="13"/>
    </row>
    <row r="990" spans="1:18" x14ac:dyDescent="0.25">
      <c r="A990" s="6">
        <v>11390</v>
      </c>
      <c r="B990" s="7">
        <v>40509</v>
      </c>
      <c r="C990" t="s">
        <v>62</v>
      </c>
      <c r="D990" s="14" t="s">
        <v>109</v>
      </c>
      <c r="E990" s="6" t="s">
        <v>18</v>
      </c>
      <c r="F990" s="6" t="s">
        <v>27</v>
      </c>
      <c r="G990" s="6" t="s">
        <v>28</v>
      </c>
      <c r="H990" s="9">
        <v>14.95</v>
      </c>
      <c r="I990" s="10">
        <v>7</v>
      </c>
      <c r="J990" s="9">
        <f t="shared" si="150"/>
        <v>104.65</v>
      </c>
      <c r="K990" s="9">
        <f t="shared" si="151"/>
        <v>6.2789999999999999</v>
      </c>
      <c r="L990" s="11">
        <f t="shared" si="145"/>
        <v>110.93</v>
      </c>
      <c r="M990" s="11">
        <v>17.34</v>
      </c>
      <c r="N990" s="11">
        <f t="shared" si="146"/>
        <v>87.31</v>
      </c>
      <c r="O990" s="12">
        <f t="shared" si="147"/>
        <v>0.83430482560917341</v>
      </c>
      <c r="P990" s="6" t="s">
        <v>43</v>
      </c>
      <c r="Q990" s="6" t="str">
        <f>VLOOKUP(C990,'[1]Customer List Query'!$A$2:$B$48,2,FALSE)</f>
        <v>Bobby</v>
      </c>
      <c r="R990" s="13"/>
    </row>
    <row r="991" spans="1:18" x14ac:dyDescent="0.25">
      <c r="A991" s="6">
        <v>11391</v>
      </c>
      <c r="B991" s="7">
        <v>40509</v>
      </c>
      <c r="C991" t="s">
        <v>67</v>
      </c>
      <c r="D991" s="14" t="s">
        <v>104</v>
      </c>
      <c r="E991" s="6" t="s">
        <v>18</v>
      </c>
      <c r="F991" s="6" t="s">
        <v>41</v>
      </c>
      <c r="G991" s="8" t="s">
        <v>42</v>
      </c>
      <c r="H991" s="9">
        <v>275</v>
      </c>
      <c r="I991" s="10">
        <v>7</v>
      </c>
      <c r="J991" s="9">
        <f t="shared" si="150"/>
        <v>1925</v>
      </c>
      <c r="K991" s="9">
        <f t="shared" si="151"/>
        <v>115.5</v>
      </c>
      <c r="L991" s="11">
        <f t="shared" si="145"/>
        <v>2040.5</v>
      </c>
      <c r="M991" s="11">
        <v>341</v>
      </c>
      <c r="N991" s="11">
        <f t="shared" si="146"/>
        <v>1584</v>
      </c>
      <c r="O991" s="12">
        <f t="shared" si="147"/>
        <v>0.82285714285714284</v>
      </c>
      <c r="P991" s="6" t="s">
        <v>43</v>
      </c>
      <c r="Q991" s="6" t="str">
        <f>VLOOKUP(C991,'[1]Customer List Query'!$A$2:$B$48,2,FALSE)</f>
        <v>Scott</v>
      </c>
      <c r="R991" s="13"/>
    </row>
    <row r="992" spans="1:18" x14ac:dyDescent="0.25">
      <c r="A992" s="6">
        <v>11392</v>
      </c>
      <c r="B992" s="7">
        <v>40510</v>
      </c>
      <c r="C992" s="14" t="s">
        <v>64</v>
      </c>
      <c r="D992" s="14" t="s">
        <v>104</v>
      </c>
      <c r="E992" s="8" t="s">
        <v>65</v>
      </c>
      <c r="F992" s="6" t="s">
        <v>23</v>
      </c>
      <c r="G992" s="6" t="s">
        <v>20</v>
      </c>
      <c r="H992" s="9">
        <v>19.95</v>
      </c>
      <c r="I992" s="10">
        <v>1</v>
      </c>
      <c r="J992" s="9">
        <f t="shared" si="150"/>
        <v>19.95</v>
      </c>
      <c r="K992" s="9">
        <f t="shared" si="151"/>
        <v>1.1969999999999998</v>
      </c>
      <c r="L992" s="11">
        <f t="shared" si="145"/>
        <v>21.15</v>
      </c>
      <c r="M992" s="11">
        <v>83.79</v>
      </c>
      <c r="N992" s="11">
        <f t="shared" si="146"/>
        <v>-63.84</v>
      </c>
      <c r="O992" s="12">
        <f t="shared" si="147"/>
        <v>-3.2</v>
      </c>
      <c r="P992" s="6" t="s">
        <v>43</v>
      </c>
      <c r="Q992" s="6" t="str">
        <f>VLOOKUP(C992,'[1]Customer List Query'!$A$2:$B$48,2,FALSE)</f>
        <v>Chris</v>
      </c>
      <c r="R992" s="13"/>
    </row>
    <row r="993" spans="1:18" x14ac:dyDescent="0.25">
      <c r="A993" s="6">
        <v>11393</v>
      </c>
      <c r="B993" s="7">
        <v>40510</v>
      </c>
      <c r="C993" t="s">
        <v>29</v>
      </c>
      <c r="D993" s="14" t="s">
        <v>107</v>
      </c>
      <c r="E993" s="8" t="s">
        <v>26</v>
      </c>
      <c r="F993" s="6" t="s">
        <v>30</v>
      </c>
      <c r="G993" s="6" t="s">
        <v>31</v>
      </c>
      <c r="H993" s="9">
        <v>69.95</v>
      </c>
      <c r="I993" s="10">
        <v>9</v>
      </c>
      <c r="J993" s="9">
        <f t="shared" si="150"/>
        <v>629.54999999999995</v>
      </c>
      <c r="K993" s="9">
        <f t="shared" si="151"/>
        <v>37.772999999999996</v>
      </c>
      <c r="L993" s="11">
        <f t="shared" si="145"/>
        <v>667.32</v>
      </c>
      <c r="M993" s="11">
        <v>75.55</v>
      </c>
      <c r="N993" s="11">
        <f t="shared" si="146"/>
        <v>554</v>
      </c>
      <c r="O993" s="12">
        <f t="shared" si="147"/>
        <v>0.87999364625526177</v>
      </c>
      <c r="P993" s="6" t="s">
        <v>21</v>
      </c>
      <c r="Q993" s="6" t="str">
        <f>VLOOKUP(C993,'[1]Customer List Query'!$A$2:$B$48,2,FALSE)</f>
        <v>Tammy</v>
      </c>
      <c r="R993" s="13"/>
    </row>
    <row r="994" spans="1:18" x14ac:dyDescent="0.25">
      <c r="A994" s="6">
        <v>11394</v>
      </c>
      <c r="B994" s="7">
        <v>40510</v>
      </c>
      <c r="C994" s="14" t="s">
        <v>63</v>
      </c>
      <c r="D994" s="14" t="s">
        <v>104</v>
      </c>
      <c r="E994" s="6" t="s">
        <v>18</v>
      </c>
      <c r="F994" s="6" t="s">
        <v>98</v>
      </c>
      <c r="G994" s="6" t="s">
        <v>20</v>
      </c>
      <c r="H994" s="9">
        <v>6.75</v>
      </c>
      <c r="I994" s="10">
        <v>9</v>
      </c>
      <c r="J994" s="9">
        <f t="shared" si="150"/>
        <v>60.75</v>
      </c>
      <c r="K994" s="9">
        <f t="shared" si="151"/>
        <v>3.645</v>
      </c>
      <c r="L994" s="11">
        <f t="shared" si="145"/>
        <v>64.400000000000006</v>
      </c>
      <c r="M994" s="11">
        <v>11.61</v>
      </c>
      <c r="N994" s="11">
        <f t="shared" si="146"/>
        <v>49.14</v>
      </c>
      <c r="O994" s="12">
        <f t="shared" si="147"/>
        <v>0.80888888888888888</v>
      </c>
      <c r="P994" s="6" t="s">
        <v>21</v>
      </c>
      <c r="Q994" s="6" t="str">
        <f>VLOOKUP(C994,'[1]Customer List Query'!$A$2:$B$48,2,FALSE)</f>
        <v>Doug</v>
      </c>
      <c r="R994" s="13"/>
    </row>
    <row r="995" spans="1:18" x14ac:dyDescent="0.25">
      <c r="A995" s="6">
        <v>11395</v>
      </c>
      <c r="B995" s="7">
        <v>40510</v>
      </c>
      <c r="C995" t="s">
        <v>93</v>
      </c>
      <c r="D995" s="14" t="s">
        <v>109</v>
      </c>
      <c r="E995" s="6" t="s">
        <v>18</v>
      </c>
      <c r="F995" s="6" t="s">
        <v>37</v>
      </c>
      <c r="G995" s="6" t="s">
        <v>31</v>
      </c>
      <c r="H995" s="9">
        <v>8.99</v>
      </c>
      <c r="I995" s="10">
        <v>3</v>
      </c>
      <c r="J995" s="9">
        <f t="shared" si="150"/>
        <v>26.97</v>
      </c>
      <c r="K995" s="9">
        <f t="shared" si="151"/>
        <v>1.6181999999999999</v>
      </c>
      <c r="L995" s="11">
        <f t="shared" si="145"/>
        <v>28.59</v>
      </c>
      <c r="M995" s="11">
        <v>7.01</v>
      </c>
      <c r="N995" s="11">
        <f t="shared" si="146"/>
        <v>19.96</v>
      </c>
      <c r="O995" s="12">
        <f t="shared" si="147"/>
        <v>0.7400815721171673</v>
      </c>
      <c r="P995" s="6" t="s">
        <v>21</v>
      </c>
      <c r="Q995" s="6" t="str">
        <f>VLOOKUP(C995,'[1]Customer List Query'!$A$2:$B$48,2,FALSE)</f>
        <v>Chris</v>
      </c>
      <c r="R995" s="13"/>
    </row>
    <row r="996" spans="1:18" x14ac:dyDescent="0.25">
      <c r="A996" s="6">
        <v>11396</v>
      </c>
      <c r="B996" s="7">
        <v>40510</v>
      </c>
      <c r="C996" t="s">
        <v>72</v>
      </c>
      <c r="D996" s="14" t="s">
        <v>107</v>
      </c>
      <c r="E996" s="6" t="s">
        <v>18</v>
      </c>
      <c r="F996" s="8" t="s">
        <v>39</v>
      </c>
      <c r="G996" s="6" t="s">
        <v>31</v>
      </c>
      <c r="H996" s="9">
        <v>243.28</v>
      </c>
      <c r="I996" s="10">
        <v>7</v>
      </c>
      <c r="J996" s="9">
        <f t="shared" si="150"/>
        <v>1702.96</v>
      </c>
      <c r="K996" s="9">
        <f t="shared" si="151"/>
        <v>102.1776</v>
      </c>
      <c r="L996" s="11">
        <f t="shared" si="145"/>
        <v>1805.14</v>
      </c>
      <c r="M996" s="11">
        <v>797.96</v>
      </c>
      <c r="N996" s="11">
        <f t="shared" si="146"/>
        <v>905</v>
      </c>
      <c r="O996" s="12">
        <f t="shared" si="147"/>
        <v>0.53142763188800679</v>
      </c>
      <c r="P996" s="6" t="s">
        <v>21</v>
      </c>
      <c r="Q996" s="6" t="str">
        <f>VLOOKUP(C996,'[1]Customer List Query'!$A$2:$B$48,2,FALSE)</f>
        <v>Sabrina</v>
      </c>
      <c r="R996" s="13"/>
    </row>
    <row r="997" spans="1:18" x14ac:dyDescent="0.25">
      <c r="A997" s="6">
        <v>11397</v>
      </c>
      <c r="B997" s="7">
        <v>40510</v>
      </c>
      <c r="C997" t="s">
        <v>72</v>
      </c>
      <c r="D997" s="14" t="s">
        <v>107</v>
      </c>
      <c r="E997" s="6" t="s">
        <v>18</v>
      </c>
      <c r="F997" s="8" t="s">
        <v>39</v>
      </c>
      <c r="G997" s="6" t="s">
        <v>31</v>
      </c>
      <c r="H997" s="9">
        <v>175.02</v>
      </c>
      <c r="I997" s="10">
        <v>1</v>
      </c>
      <c r="J997" s="9">
        <f t="shared" si="150"/>
        <v>175.02</v>
      </c>
      <c r="K997" s="9">
        <f t="shared" si="151"/>
        <v>10.501200000000001</v>
      </c>
      <c r="L997" s="11">
        <f t="shared" si="145"/>
        <v>185.52</v>
      </c>
      <c r="M997" s="11">
        <v>472.55</v>
      </c>
      <c r="N997" s="11">
        <f t="shared" si="146"/>
        <v>-297.52999999999997</v>
      </c>
      <c r="O997" s="12">
        <f t="shared" si="147"/>
        <v>-1.6999771454690891</v>
      </c>
      <c r="P997" s="6" t="s">
        <v>21</v>
      </c>
      <c r="Q997" s="6" t="str">
        <f>VLOOKUP(C997,'[1]Customer List Query'!$A$2:$B$48,2,FALSE)</f>
        <v>Sabrina</v>
      </c>
      <c r="R997" s="13"/>
    </row>
    <row r="998" spans="1:18" x14ac:dyDescent="0.25">
      <c r="A998" s="6">
        <v>11398</v>
      </c>
      <c r="B998" s="7">
        <v>40511</v>
      </c>
      <c r="C998" t="s">
        <v>52</v>
      </c>
      <c r="D998" s="14" t="s">
        <v>107</v>
      </c>
      <c r="E998" s="8" t="s">
        <v>26</v>
      </c>
      <c r="F998" s="6" t="s">
        <v>55</v>
      </c>
      <c r="G998" s="6" t="s">
        <v>28</v>
      </c>
      <c r="H998" s="9">
        <v>499</v>
      </c>
      <c r="I998" s="10">
        <v>5</v>
      </c>
      <c r="J998" s="9">
        <f t="shared" si="150"/>
        <v>2495</v>
      </c>
      <c r="K998" s="9">
        <f t="shared" si="151"/>
        <v>149.69999999999999</v>
      </c>
      <c r="L998" s="11">
        <f t="shared" si="145"/>
        <v>2644.7</v>
      </c>
      <c r="M998" s="11">
        <v>958.08</v>
      </c>
      <c r="N998" s="11">
        <f t="shared" si="146"/>
        <v>1536.92</v>
      </c>
      <c r="O998" s="12">
        <f t="shared" si="147"/>
        <v>0.61599999999999999</v>
      </c>
      <c r="P998" s="6" t="s">
        <v>21</v>
      </c>
      <c r="Q998" s="6" t="str">
        <f>VLOOKUP(C998,'[1]Customer List Query'!$A$2:$B$48,2,FALSE)</f>
        <v>Tammy</v>
      </c>
      <c r="R998" s="13"/>
    </row>
    <row r="999" spans="1:18" x14ac:dyDescent="0.25">
      <c r="A999" s="6">
        <v>11399</v>
      </c>
      <c r="B999" s="7">
        <v>40511</v>
      </c>
      <c r="C999" s="14" t="s">
        <v>84</v>
      </c>
      <c r="D999" s="14" t="s">
        <v>104</v>
      </c>
      <c r="E999" s="8" t="s">
        <v>65</v>
      </c>
      <c r="F999" s="6" t="s">
        <v>30</v>
      </c>
      <c r="G999" s="6" t="s">
        <v>31</v>
      </c>
      <c r="H999" s="9">
        <v>40</v>
      </c>
      <c r="I999" s="10">
        <v>5</v>
      </c>
      <c r="J999" s="9">
        <f t="shared" si="150"/>
        <v>200</v>
      </c>
      <c r="K999" s="9">
        <f t="shared" si="151"/>
        <v>12</v>
      </c>
      <c r="L999" s="11">
        <f t="shared" si="145"/>
        <v>212</v>
      </c>
      <c r="M999" s="11">
        <v>50</v>
      </c>
      <c r="N999" s="11">
        <f t="shared" si="146"/>
        <v>150</v>
      </c>
      <c r="O999" s="12">
        <f t="shared" si="147"/>
        <v>0.75</v>
      </c>
      <c r="P999" s="6" t="s">
        <v>24</v>
      </c>
      <c r="Q999" s="6" t="str">
        <f>VLOOKUP(C999,'[1]Customer List Query'!$A$2:$B$48,2,FALSE)</f>
        <v>Molly</v>
      </c>
      <c r="R999" s="13"/>
    </row>
    <row r="1000" spans="1:18" x14ac:dyDescent="0.25">
      <c r="A1000" s="6">
        <v>11400</v>
      </c>
      <c r="B1000" s="7">
        <v>40511</v>
      </c>
      <c r="C1000" t="s">
        <v>93</v>
      </c>
      <c r="D1000" s="14" t="s">
        <v>109</v>
      </c>
      <c r="E1000" s="6" t="s">
        <v>18</v>
      </c>
      <c r="F1000" s="6" t="s">
        <v>66</v>
      </c>
      <c r="G1000" s="8" t="s">
        <v>42</v>
      </c>
      <c r="H1000" s="9">
        <v>69.95</v>
      </c>
      <c r="I1000" s="10">
        <v>1</v>
      </c>
      <c r="J1000" s="9">
        <f t="shared" si="150"/>
        <v>69.95</v>
      </c>
      <c r="K1000" s="9">
        <f t="shared" si="151"/>
        <v>4.1970000000000001</v>
      </c>
      <c r="L1000" s="11">
        <f t="shared" si="145"/>
        <v>74.150000000000006</v>
      </c>
      <c r="M1000" s="11">
        <v>51.76</v>
      </c>
      <c r="N1000" s="11">
        <f t="shared" si="146"/>
        <v>18.190000000000005</v>
      </c>
      <c r="O1000" s="12">
        <f t="shared" si="147"/>
        <v>0.26004288777698364</v>
      </c>
      <c r="P1000" s="6" t="s">
        <v>21</v>
      </c>
      <c r="Q1000" s="6" t="str">
        <f>VLOOKUP(C1000,'[1]Customer List Query'!$A$2:$B$48,2,FALSE)</f>
        <v>Chris</v>
      </c>
      <c r="R1000" s="13"/>
    </row>
    <row r="1001" spans="1:18" x14ac:dyDescent="0.25">
      <c r="A1001" s="6">
        <v>11401</v>
      </c>
      <c r="B1001" s="7">
        <v>40511</v>
      </c>
      <c r="C1001" t="s">
        <v>54</v>
      </c>
      <c r="D1001" s="14" t="s">
        <v>106</v>
      </c>
      <c r="E1001" s="8" t="s">
        <v>26</v>
      </c>
      <c r="F1001" s="8" t="s">
        <v>19</v>
      </c>
      <c r="G1001" s="6" t="s">
        <v>20</v>
      </c>
      <c r="H1001" s="9">
        <v>42.77</v>
      </c>
      <c r="I1001" s="10">
        <v>6</v>
      </c>
      <c r="J1001" s="9">
        <f t="shared" si="150"/>
        <v>256.62</v>
      </c>
      <c r="K1001" s="9">
        <f t="shared" si="151"/>
        <v>15.3972</v>
      </c>
      <c r="L1001" s="11">
        <f t="shared" si="145"/>
        <v>272.02</v>
      </c>
      <c r="M1001" s="11">
        <v>157.82</v>
      </c>
      <c r="N1001" s="11">
        <f t="shared" si="146"/>
        <v>98.800000000000011</v>
      </c>
      <c r="O1001" s="12">
        <f t="shared" si="147"/>
        <v>0.3850050658561297</v>
      </c>
      <c r="P1001" s="6" t="s">
        <v>21</v>
      </c>
      <c r="Q1001" s="6" t="str">
        <f>VLOOKUP(C1001,'[1]Customer List Query'!$A$2:$B$48,2,FALSE)</f>
        <v>Molly</v>
      </c>
      <c r="R1001" s="13"/>
    </row>
    <row r="1002" spans="1:18" x14ac:dyDescent="0.25">
      <c r="A1002" s="6">
        <v>11402</v>
      </c>
      <c r="B1002" s="7">
        <v>40511</v>
      </c>
      <c r="C1002" t="s">
        <v>54</v>
      </c>
      <c r="D1002" s="14" t="s">
        <v>106</v>
      </c>
      <c r="E1002" s="8" t="s">
        <v>26</v>
      </c>
      <c r="F1002" s="8" t="s">
        <v>35</v>
      </c>
      <c r="G1002" s="6" t="s">
        <v>31</v>
      </c>
      <c r="H1002" s="9">
        <v>799.85</v>
      </c>
      <c r="I1002" s="10">
        <v>5</v>
      </c>
      <c r="J1002" s="9">
        <f t="shared" si="150"/>
        <v>3999.25</v>
      </c>
      <c r="K1002" s="9">
        <f t="shared" si="151"/>
        <v>239.95499999999998</v>
      </c>
      <c r="L1002" s="11">
        <f t="shared" si="145"/>
        <v>4239.21</v>
      </c>
      <c r="M1002" s="11">
        <v>1919.64</v>
      </c>
      <c r="N1002" s="11">
        <f t="shared" si="146"/>
        <v>2079.6099999999997</v>
      </c>
      <c r="O1002" s="12">
        <f t="shared" si="147"/>
        <v>0.51999999999999991</v>
      </c>
      <c r="P1002" s="6" t="s">
        <v>21</v>
      </c>
      <c r="Q1002" s="6" t="str">
        <f>VLOOKUP(C1002,'[1]Customer List Query'!$A$2:$B$48,2,FALSE)</f>
        <v>Molly</v>
      </c>
      <c r="R1002" s="13"/>
    </row>
    <row r="1003" spans="1:18" x14ac:dyDescent="0.25">
      <c r="A1003" s="6">
        <v>11403</v>
      </c>
      <c r="B1003" s="7">
        <v>40511</v>
      </c>
      <c r="C1003" t="s">
        <v>17</v>
      </c>
      <c r="D1003" s="14" t="s">
        <v>104</v>
      </c>
      <c r="E1003" s="6" t="s">
        <v>18</v>
      </c>
      <c r="F1003" s="6" t="s">
        <v>66</v>
      </c>
      <c r="G1003" s="8" t="s">
        <v>42</v>
      </c>
      <c r="H1003" s="9">
        <v>69.95</v>
      </c>
      <c r="I1003" s="10">
        <v>6</v>
      </c>
      <c r="J1003" s="9">
        <f t="shared" si="150"/>
        <v>419.7</v>
      </c>
      <c r="K1003" s="9">
        <f t="shared" si="151"/>
        <v>25.181999999999999</v>
      </c>
      <c r="L1003" s="11">
        <f t="shared" si="145"/>
        <v>444.88</v>
      </c>
      <c r="M1003" s="11">
        <v>28.68</v>
      </c>
      <c r="N1003" s="11">
        <f t="shared" si="146"/>
        <v>391.02</v>
      </c>
      <c r="O1003" s="12">
        <f t="shared" si="147"/>
        <v>0.93166547533952826</v>
      </c>
      <c r="P1003" s="6" t="s">
        <v>21</v>
      </c>
      <c r="Q1003" s="6" t="str">
        <f>VLOOKUP(C1003,'[1]Customer List Query'!$A$2:$B$48,2,FALSE)</f>
        <v>Doug</v>
      </c>
      <c r="R1003" s="13"/>
    </row>
    <row r="1004" spans="1:18" x14ac:dyDescent="0.25">
      <c r="C1004" s="14"/>
      <c r="D1004" s="14"/>
      <c r="E1004" s="8"/>
    </row>
    <row r="1005" spans="1:18" x14ac:dyDescent="0.25">
      <c r="C1005"/>
      <c r="D1005"/>
    </row>
    <row r="1006" spans="1:18" x14ac:dyDescent="0.25">
      <c r="C1006" s="14"/>
      <c r="D1006" s="14"/>
      <c r="E1006" s="8"/>
    </row>
    <row r="1007" spans="1:18" x14ac:dyDescent="0.25">
      <c r="C1007"/>
      <c r="D1007"/>
    </row>
    <row r="1008" spans="1:18" x14ac:dyDescent="0.25">
      <c r="C1008"/>
      <c r="D1008"/>
      <c r="E1008" s="8"/>
    </row>
    <row r="1009" spans="3:5" x14ac:dyDescent="0.25">
      <c r="C1009" s="14"/>
      <c r="D1009" s="14"/>
    </row>
    <row r="1010" spans="3:5" x14ac:dyDescent="0.25">
      <c r="C1010"/>
      <c r="D1010"/>
    </row>
    <row r="1011" spans="3:5" x14ac:dyDescent="0.25">
      <c r="C1011"/>
      <c r="D1011"/>
    </row>
    <row r="1012" spans="3:5" x14ac:dyDescent="0.25">
      <c r="C1012"/>
      <c r="D1012"/>
    </row>
    <row r="1013" spans="3:5" x14ac:dyDescent="0.25">
      <c r="C1013"/>
      <c r="D1013"/>
      <c r="E1013" s="8"/>
    </row>
    <row r="1014" spans="3:5" x14ac:dyDescent="0.25">
      <c r="C1014" s="14"/>
      <c r="D1014" s="14"/>
      <c r="E1014" s="8"/>
    </row>
    <row r="1015" spans="3:5" x14ac:dyDescent="0.25">
      <c r="C1015"/>
      <c r="D1015"/>
    </row>
    <row r="1016" spans="3:5" x14ac:dyDescent="0.25">
      <c r="C1016" s="14"/>
      <c r="D1016" s="14"/>
      <c r="E1016" s="8"/>
    </row>
    <row r="1017" spans="3:5" x14ac:dyDescent="0.25">
      <c r="C1017"/>
      <c r="D1017"/>
    </row>
    <row r="1018" spans="3:5" x14ac:dyDescent="0.25">
      <c r="C1018"/>
      <c r="D1018"/>
      <c r="E1018" s="8"/>
    </row>
    <row r="1019" spans="3:5" x14ac:dyDescent="0.25">
      <c r="E1019" s="8"/>
    </row>
    <row r="1020" spans="3:5" x14ac:dyDescent="0.25">
      <c r="C1020"/>
      <c r="D1020"/>
    </row>
    <row r="1021" spans="3:5" x14ac:dyDescent="0.25">
      <c r="C1021"/>
      <c r="D1021"/>
    </row>
    <row r="1022" spans="3:5" x14ac:dyDescent="0.25">
      <c r="C1022"/>
      <c r="D1022"/>
    </row>
    <row r="1023" spans="3:5" x14ac:dyDescent="0.25">
      <c r="E1023" s="8"/>
    </row>
    <row r="1024" spans="3:5" x14ac:dyDescent="0.25">
      <c r="C1024" s="14"/>
      <c r="D1024" s="14"/>
      <c r="E1024" s="8"/>
    </row>
    <row r="1025" spans="3:5" x14ac:dyDescent="0.25">
      <c r="C1025"/>
      <c r="D1025"/>
    </row>
    <row r="1026" spans="3:5" x14ac:dyDescent="0.25">
      <c r="C1026"/>
      <c r="D1026"/>
    </row>
    <row r="1027" spans="3:5" x14ac:dyDescent="0.25">
      <c r="C1027"/>
      <c r="D1027"/>
    </row>
    <row r="1028" spans="3:5" x14ac:dyDescent="0.25">
      <c r="C1028" s="14"/>
      <c r="D1028" s="14"/>
    </row>
    <row r="1029" spans="3:5" x14ac:dyDescent="0.25">
      <c r="C1029" s="14"/>
      <c r="D1029" s="14"/>
      <c r="E1029" s="8"/>
    </row>
    <row r="1030" spans="3:5" x14ac:dyDescent="0.25">
      <c r="C1030"/>
      <c r="D1030"/>
      <c r="E1030" s="8"/>
    </row>
    <row r="1031" spans="3:5" x14ac:dyDescent="0.25">
      <c r="C1031"/>
      <c r="D1031"/>
    </row>
    <row r="1032" spans="3:5" x14ac:dyDescent="0.25">
      <c r="C1032"/>
      <c r="D1032"/>
    </row>
    <row r="1033" spans="3:5" x14ac:dyDescent="0.25">
      <c r="C1033"/>
      <c r="D1033"/>
    </row>
    <row r="1034" spans="3:5" x14ac:dyDescent="0.25">
      <c r="C1034"/>
      <c r="D1034"/>
    </row>
    <row r="1035" spans="3:5" x14ac:dyDescent="0.25">
      <c r="C1035"/>
      <c r="D1035"/>
      <c r="E1035" s="8"/>
    </row>
    <row r="1036" spans="3:5" x14ac:dyDescent="0.25">
      <c r="C1036" s="14"/>
      <c r="D1036" s="14"/>
    </row>
    <row r="1037" spans="3:5" x14ac:dyDescent="0.25">
      <c r="C1037"/>
      <c r="D1037"/>
    </row>
    <row r="1038" spans="3:5" x14ac:dyDescent="0.25">
      <c r="C1038"/>
      <c r="D1038"/>
      <c r="E1038" s="8"/>
    </row>
    <row r="1039" spans="3:5" x14ac:dyDescent="0.25">
      <c r="C1039"/>
      <c r="D1039"/>
    </row>
    <row r="1040" spans="3:5" x14ac:dyDescent="0.25">
      <c r="C1040"/>
      <c r="D1040"/>
    </row>
    <row r="1041" spans="3:5" x14ac:dyDescent="0.25">
      <c r="C1041" s="14"/>
      <c r="D1041" s="14"/>
      <c r="E1041" s="8"/>
    </row>
    <row r="1042" spans="3:5" x14ac:dyDescent="0.25">
      <c r="C1042" s="14"/>
      <c r="D1042" s="14"/>
      <c r="E1042" s="8"/>
    </row>
    <row r="1043" spans="3:5" x14ac:dyDescent="0.25">
      <c r="C1043"/>
      <c r="D1043"/>
      <c r="E1043" s="8"/>
    </row>
    <row r="1044" spans="3:5" x14ac:dyDescent="0.25">
      <c r="C1044" s="14"/>
      <c r="D1044" s="14"/>
      <c r="E1044" s="8"/>
    </row>
    <row r="1045" spans="3:5" x14ac:dyDescent="0.25">
      <c r="C1045"/>
      <c r="D1045"/>
    </row>
    <row r="1046" spans="3:5" x14ac:dyDescent="0.25">
      <c r="C1046" s="14"/>
      <c r="D1046" s="14"/>
      <c r="E1046" s="8"/>
    </row>
    <row r="1047" spans="3:5" x14ac:dyDescent="0.25">
      <c r="C1047"/>
      <c r="D1047"/>
      <c r="E1047" s="8"/>
    </row>
    <row r="1048" spans="3:5" x14ac:dyDescent="0.25">
      <c r="C1048"/>
      <c r="D1048"/>
    </row>
    <row r="1049" spans="3:5" x14ac:dyDescent="0.25">
      <c r="C1049"/>
      <c r="D1049"/>
    </row>
    <row r="1050" spans="3:5" x14ac:dyDescent="0.25">
      <c r="C1050"/>
      <c r="D1050"/>
    </row>
    <row r="1051" spans="3:5" x14ac:dyDescent="0.25">
      <c r="C1051"/>
      <c r="D1051"/>
    </row>
    <row r="1052" spans="3:5" x14ac:dyDescent="0.25">
      <c r="C1052" s="14"/>
      <c r="D1052" s="14"/>
      <c r="E1052" s="8"/>
    </row>
    <row r="1053" spans="3:5" x14ac:dyDescent="0.25">
      <c r="C1053" s="14"/>
      <c r="D1053" s="14"/>
      <c r="E1053" s="8"/>
    </row>
    <row r="1054" spans="3:5" x14ac:dyDescent="0.25">
      <c r="C1054"/>
      <c r="D1054"/>
    </row>
    <row r="1055" spans="3:5" x14ac:dyDescent="0.25">
      <c r="C1055" s="14"/>
      <c r="D1055" s="14"/>
    </row>
    <row r="1056" spans="3:5" x14ac:dyDescent="0.25">
      <c r="C1056" s="14"/>
      <c r="D1056" s="14"/>
      <c r="E1056" s="8"/>
    </row>
    <row r="1057" spans="3:5" x14ac:dyDescent="0.25">
      <c r="C1057" s="14"/>
      <c r="D1057" s="14"/>
      <c r="E1057" s="8"/>
    </row>
    <row r="1058" spans="3:5" x14ac:dyDescent="0.25">
      <c r="C1058" s="14"/>
      <c r="D1058" s="14"/>
      <c r="E1058" s="8"/>
    </row>
    <row r="1059" spans="3:5" x14ac:dyDescent="0.25">
      <c r="C1059" s="14"/>
      <c r="D1059" s="14"/>
    </row>
    <row r="1060" spans="3:5" x14ac:dyDescent="0.25">
      <c r="C1060"/>
      <c r="D1060"/>
    </row>
    <row r="1061" spans="3:5" x14ac:dyDescent="0.25">
      <c r="C1061" s="14"/>
      <c r="D1061" s="14"/>
      <c r="E1061" s="8"/>
    </row>
    <row r="1062" spans="3:5" x14ac:dyDescent="0.25">
      <c r="C1062"/>
      <c r="D1062"/>
    </row>
    <row r="1063" spans="3:5" x14ac:dyDescent="0.25">
      <c r="C1063"/>
      <c r="D1063"/>
    </row>
    <row r="1064" spans="3:5" x14ac:dyDescent="0.25">
      <c r="C1064" s="14"/>
      <c r="D1064" s="14"/>
      <c r="E1064" s="8"/>
    </row>
    <row r="1065" spans="3:5" x14ac:dyDescent="0.25">
      <c r="C1065" s="14"/>
      <c r="D1065" s="14"/>
      <c r="E1065" s="8"/>
    </row>
    <row r="1066" spans="3:5" x14ac:dyDescent="0.25">
      <c r="C1066" s="14"/>
      <c r="D1066" s="14"/>
    </row>
    <row r="1067" spans="3:5" x14ac:dyDescent="0.25">
      <c r="C1067"/>
      <c r="D1067"/>
    </row>
    <row r="1068" spans="3:5" x14ac:dyDescent="0.25">
      <c r="C1068"/>
      <c r="D1068"/>
    </row>
    <row r="1069" spans="3:5" x14ac:dyDescent="0.25">
      <c r="C1069" s="14"/>
      <c r="D1069" s="14"/>
    </row>
    <row r="1070" spans="3:5" x14ac:dyDescent="0.25">
      <c r="C1070" s="14"/>
      <c r="D1070" s="14"/>
    </row>
    <row r="1071" spans="3:5" x14ac:dyDescent="0.25">
      <c r="C1071" s="14"/>
      <c r="D1071" s="14"/>
    </row>
    <row r="1072" spans="3:5" x14ac:dyDescent="0.25">
      <c r="C1072" s="14"/>
      <c r="D1072" s="14"/>
    </row>
    <row r="1073" spans="3:5" x14ac:dyDescent="0.25">
      <c r="C1073"/>
      <c r="D1073"/>
    </row>
    <row r="1074" spans="3:5" x14ac:dyDescent="0.25">
      <c r="C1074"/>
      <c r="D1074"/>
    </row>
    <row r="1075" spans="3:5" x14ac:dyDescent="0.25">
      <c r="C1075"/>
      <c r="D1075"/>
    </row>
    <row r="1076" spans="3:5" x14ac:dyDescent="0.25">
      <c r="C1076"/>
      <c r="D1076"/>
    </row>
    <row r="1077" spans="3:5" x14ac:dyDescent="0.25">
      <c r="C1077" s="14"/>
      <c r="D1077" s="14"/>
    </row>
    <row r="1078" spans="3:5" x14ac:dyDescent="0.25">
      <c r="C1078"/>
      <c r="D1078"/>
      <c r="E1078" s="8"/>
    </row>
    <row r="1079" spans="3:5" x14ac:dyDescent="0.25">
      <c r="C1079" s="14"/>
      <c r="D1079" s="14"/>
      <c r="E1079" s="8"/>
    </row>
    <row r="1080" spans="3:5" x14ac:dyDescent="0.25">
      <c r="C1080"/>
      <c r="D1080"/>
    </row>
    <row r="1081" spans="3:5" x14ac:dyDescent="0.25">
      <c r="C1081"/>
      <c r="D1081"/>
    </row>
    <row r="1082" spans="3:5" x14ac:dyDescent="0.25">
      <c r="C1082" s="14"/>
      <c r="D1082" s="14"/>
    </row>
    <row r="1083" spans="3:5" x14ac:dyDescent="0.25">
      <c r="C1083"/>
      <c r="D1083"/>
    </row>
    <row r="1084" spans="3:5" x14ac:dyDescent="0.25">
      <c r="C1084"/>
      <c r="D1084"/>
      <c r="E1084" s="8"/>
    </row>
    <row r="1085" spans="3:5" x14ac:dyDescent="0.25">
      <c r="C1085"/>
      <c r="D1085"/>
      <c r="E1085" s="8"/>
    </row>
    <row r="1086" spans="3:5" x14ac:dyDescent="0.25">
      <c r="C1086" s="14"/>
      <c r="D1086" s="14"/>
    </row>
    <row r="1087" spans="3:5" x14ac:dyDescent="0.25">
      <c r="E1087" s="8"/>
    </row>
    <row r="1088" spans="3:5" x14ac:dyDescent="0.25">
      <c r="C1088"/>
      <c r="D1088"/>
    </row>
    <row r="1089" spans="3:5" x14ac:dyDescent="0.25">
      <c r="C1089" s="14"/>
      <c r="D1089" s="14"/>
    </row>
    <row r="1090" spans="3:5" x14ac:dyDescent="0.25">
      <c r="C1090" s="14"/>
      <c r="D1090" s="14"/>
    </row>
    <row r="1091" spans="3:5" x14ac:dyDescent="0.25">
      <c r="C1091" s="14"/>
      <c r="D1091" s="14"/>
    </row>
    <row r="1092" spans="3:5" x14ac:dyDescent="0.25">
      <c r="C1092"/>
      <c r="D1092"/>
    </row>
    <row r="1093" spans="3:5" x14ac:dyDescent="0.25">
      <c r="C1093" s="14"/>
      <c r="D1093" s="14"/>
    </row>
    <row r="1094" spans="3:5" x14ac:dyDescent="0.25">
      <c r="C1094" s="14"/>
      <c r="D1094" s="14"/>
      <c r="E1094" s="8"/>
    </row>
    <row r="1095" spans="3:5" x14ac:dyDescent="0.25">
      <c r="C1095" s="14"/>
      <c r="D1095" s="14"/>
      <c r="E1095" s="8"/>
    </row>
    <row r="1096" spans="3:5" x14ac:dyDescent="0.25">
      <c r="C1096"/>
      <c r="D1096"/>
    </row>
    <row r="1097" spans="3:5" x14ac:dyDescent="0.25">
      <c r="C1097"/>
      <c r="D1097"/>
    </row>
    <row r="1098" spans="3:5" x14ac:dyDescent="0.25">
      <c r="C1098" s="14"/>
      <c r="D1098" s="14"/>
      <c r="E1098" s="8"/>
    </row>
    <row r="1099" spans="3:5" x14ac:dyDescent="0.25">
      <c r="E1099" s="8"/>
    </row>
    <row r="1100" spans="3:5" x14ac:dyDescent="0.25">
      <c r="C1100" s="14"/>
      <c r="D1100" s="14"/>
    </row>
    <row r="1101" spans="3:5" x14ac:dyDescent="0.25">
      <c r="C1101" s="14"/>
      <c r="D1101" s="14"/>
    </row>
    <row r="1102" spans="3:5" x14ac:dyDescent="0.25">
      <c r="C1102"/>
      <c r="D1102"/>
    </row>
    <row r="1103" spans="3:5" x14ac:dyDescent="0.25">
      <c r="C1103"/>
      <c r="D1103"/>
      <c r="E1103" s="8"/>
    </row>
    <row r="1104" spans="3:5" x14ac:dyDescent="0.25">
      <c r="C1104" s="14"/>
      <c r="D1104" s="14"/>
    </row>
    <row r="1105" spans="3:5" x14ac:dyDescent="0.25">
      <c r="C1105" s="14"/>
      <c r="D1105" s="14"/>
      <c r="E1105" s="8"/>
    </row>
    <row r="1106" spans="3:5" x14ac:dyDescent="0.25">
      <c r="C1106"/>
      <c r="D1106"/>
      <c r="E1106" s="8"/>
    </row>
    <row r="1107" spans="3:5" x14ac:dyDescent="0.25">
      <c r="C1107"/>
      <c r="D1107"/>
    </row>
    <row r="1108" spans="3:5" x14ac:dyDescent="0.25">
      <c r="C1108" s="14"/>
      <c r="D1108" s="14"/>
    </row>
    <row r="1109" spans="3:5" x14ac:dyDescent="0.25">
      <c r="C1109" s="14"/>
      <c r="D1109" s="14"/>
      <c r="E1109" s="8"/>
    </row>
    <row r="1110" spans="3:5" x14ac:dyDescent="0.25">
      <c r="C1110"/>
      <c r="D1110"/>
    </row>
    <row r="1111" spans="3:5" x14ac:dyDescent="0.25">
      <c r="C1111"/>
      <c r="D1111"/>
    </row>
    <row r="1112" spans="3:5" x14ac:dyDescent="0.25">
      <c r="C1112" s="14"/>
      <c r="D1112" s="14"/>
      <c r="E1112" s="8"/>
    </row>
    <row r="1113" spans="3:5" x14ac:dyDescent="0.25">
      <c r="C1113" s="14"/>
      <c r="D1113" s="14"/>
      <c r="E1113" s="8"/>
    </row>
    <row r="1114" spans="3:5" x14ac:dyDescent="0.25">
      <c r="C1114"/>
      <c r="D1114"/>
      <c r="E1114" s="8"/>
    </row>
    <row r="1115" spans="3:5" x14ac:dyDescent="0.25">
      <c r="C1115" s="14"/>
      <c r="D1115" s="14"/>
      <c r="E1115" s="8"/>
    </row>
    <row r="1116" spans="3:5" x14ac:dyDescent="0.25">
      <c r="E1116" s="8"/>
    </row>
    <row r="1117" spans="3:5" x14ac:dyDescent="0.25">
      <c r="C1117" s="14"/>
      <c r="D1117" s="14"/>
    </row>
    <row r="1118" spans="3:5" x14ac:dyDescent="0.25">
      <c r="C1118"/>
      <c r="D1118"/>
      <c r="E1118" s="8"/>
    </row>
    <row r="1119" spans="3:5" x14ac:dyDescent="0.25">
      <c r="C1119"/>
      <c r="D1119"/>
      <c r="E1119" s="8"/>
    </row>
    <row r="1120" spans="3:5" x14ac:dyDescent="0.25">
      <c r="C1120"/>
      <c r="D1120"/>
    </row>
    <row r="1121" spans="3:5" x14ac:dyDescent="0.25">
      <c r="C1121"/>
      <c r="D1121"/>
    </row>
    <row r="1122" spans="3:5" x14ac:dyDescent="0.25">
      <c r="C1122"/>
      <c r="D1122"/>
    </row>
    <row r="1123" spans="3:5" x14ac:dyDescent="0.25">
      <c r="C1123"/>
      <c r="D1123"/>
    </row>
    <row r="1124" spans="3:5" x14ac:dyDescent="0.25">
      <c r="C1124" s="14"/>
      <c r="D1124" s="14"/>
      <c r="E1124" s="8"/>
    </row>
    <row r="1125" spans="3:5" x14ac:dyDescent="0.25">
      <c r="C1125"/>
      <c r="D1125"/>
    </row>
    <row r="1126" spans="3:5" x14ac:dyDescent="0.25">
      <c r="C1126" s="14"/>
      <c r="D1126" s="14"/>
      <c r="E1126" s="8"/>
    </row>
    <row r="1127" spans="3:5" x14ac:dyDescent="0.25">
      <c r="C1127"/>
      <c r="D1127"/>
    </row>
    <row r="1128" spans="3:5" x14ac:dyDescent="0.25">
      <c r="C1128" s="14"/>
      <c r="D1128" s="14"/>
      <c r="E1128" s="8"/>
    </row>
    <row r="1129" spans="3:5" x14ac:dyDescent="0.25">
      <c r="C1129" s="14"/>
      <c r="D1129" s="14"/>
      <c r="E1129" s="8"/>
    </row>
    <row r="1130" spans="3:5" x14ac:dyDescent="0.25">
      <c r="C1130"/>
      <c r="D1130"/>
    </row>
    <row r="1131" spans="3:5" x14ac:dyDescent="0.25">
      <c r="C1131"/>
      <c r="D1131"/>
    </row>
    <row r="1132" spans="3:5" x14ac:dyDescent="0.25">
      <c r="C1132"/>
      <c r="D1132"/>
    </row>
    <row r="1133" spans="3:5" x14ac:dyDescent="0.25">
      <c r="C1133" s="14"/>
      <c r="D1133" s="14"/>
    </row>
    <row r="1134" spans="3:5" x14ac:dyDescent="0.25">
      <c r="C1134"/>
      <c r="D1134"/>
    </row>
    <row r="1135" spans="3:5" x14ac:dyDescent="0.25">
      <c r="C1135"/>
      <c r="D1135"/>
      <c r="E1135" s="8"/>
    </row>
    <row r="1136" spans="3:5" x14ac:dyDescent="0.25">
      <c r="C1136"/>
      <c r="D1136"/>
    </row>
    <row r="1137" spans="3:5" x14ac:dyDescent="0.25">
      <c r="C1137" s="14"/>
      <c r="D1137" s="14"/>
      <c r="E1137" s="8"/>
    </row>
    <row r="1138" spans="3:5" x14ac:dyDescent="0.25">
      <c r="C1138"/>
      <c r="D1138"/>
    </row>
    <row r="1139" spans="3:5" x14ac:dyDescent="0.25">
      <c r="C1139"/>
      <c r="D1139"/>
      <c r="E1139" s="8"/>
    </row>
    <row r="1140" spans="3:5" x14ac:dyDescent="0.25">
      <c r="C1140" s="14"/>
      <c r="D1140" s="14"/>
      <c r="E1140" s="8"/>
    </row>
    <row r="1141" spans="3:5" x14ac:dyDescent="0.25">
      <c r="C1141" s="14"/>
      <c r="D1141" s="14"/>
      <c r="E1141" s="8"/>
    </row>
    <row r="1142" spans="3:5" x14ac:dyDescent="0.25">
      <c r="C1142"/>
      <c r="D1142"/>
    </row>
    <row r="1143" spans="3:5" x14ac:dyDescent="0.25">
      <c r="C1143"/>
      <c r="D1143"/>
    </row>
    <row r="1144" spans="3:5" x14ac:dyDescent="0.25">
      <c r="C1144" s="14"/>
      <c r="D1144" s="14"/>
      <c r="E1144" s="8"/>
    </row>
    <row r="1145" spans="3:5" x14ac:dyDescent="0.25">
      <c r="C1145"/>
      <c r="D1145"/>
    </row>
    <row r="1146" spans="3:5" x14ac:dyDescent="0.25">
      <c r="C1146"/>
      <c r="D1146"/>
    </row>
    <row r="1147" spans="3:5" x14ac:dyDescent="0.25">
      <c r="E1147" s="8"/>
    </row>
    <row r="1148" spans="3:5" x14ac:dyDescent="0.25">
      <c r="C1148"/>
      <c r="D1148"/>
    </row>
    <row r="1149" spans="3:5" x14ac:dyDescent="0.25">
      <c r="C1149"/>
      <c r="D1149"/>
    </row>
    <row r="1150" spans="3:5" x14ac:dyDescent="0.25">
      <c r="C1150" s="14"/>
      <c r="D1150" s="14"/>
      <c r="E1150" s="8"/>
    </row>
    <row r="1151" spans="3:5" x14ac:dyDescent="0.25">
      <c r="C1151"/>
      <c r="D1151"/>
    </row>
    <row r="1152" spans="3:5" x14ac:dyDescent="0.25">
      <c r="C1152"/>
      <c r="D1152"/>
    </row>
    <row r="1153" spans="3:5" x14ac:dyDescent="0.25">
      <c r="C1153"/>
      <c r="D1153"/>
    </row>
    <row r="1154" spans="3:5" x14ac:dyDescent="0.25">
      <c r="E1154" s="8"/>
    </row>
    <row r="1155" spans="3:5" x14ac:dyDescent="0.25">
      <c r="C1155" s="14"/>
      <c r="D1155" s="14"/>
      <c r="E1155" s="8"/>
    </row>
    <row r="1156" spans="3:5" x14ac:dyDescent="0.25">
      <c r="C1156" s="14"/>
      <c r="D1156" s="14"/>
    </row>
    <row r="1157" spans="3:5" x14ac:dyDescent="0.25">
      <c r="C1157" s="14"/>
      <c r="D1157" s="14"/>
    </row>
    <row r="1158" spans="3:5" x14ac:dyDescent="0.25">
      <c r="C1158"/>
      <c r="D1158"/>
    </row>
    <row r="1159" spans="3:5" x14ac:dyDescent="0.25">
      <c r="C1159"/>
      <c r="D1159"/>
    </row>
    <row r="1160" spans="3:5" x14ac:dyDescent="0.25">
      <c r="C1160"/>
      <c r="D1160"/>
    </row>
    <row r="1161" spans="3:5" x14ac:dyDescent="0.25">
      <c r="C1161"/>
      <c r="D1161"/>
      <c r="E1161" s="8"/>
    </row>
    <row r="1162" spans="3:5" x14ac:dyDescent="0.25">
      <c r="C1162" s="14"/>
      <c r="D1162" s="14"/>
    </row>
    <row r="1163" spans="3:5" x14ac:dyDescent="0.25">
      <c r="C1163" s="14"/>
      <c r="D1163" s="14"/>
      <c r="E1163" s="8"/>
    </row>
    <row r="1164" spans="3:5" x14ac:dyDescent="0.25">
      <c r="C1164"/>
      <c r="D1164"/>
    </row>
    <row r="1165" spans="3:5" x14ac:dyDescent="0.25">
      <c r="C1165"/>
      <c r="D1165"/>
    </row>
    <row r="1166" spans="3:5" x14ac:dyDescent="0.25">
      <c r="C1166"/>
      <c r="D1166"/>
    </row>
    <row r="1167" spans="3:5" x14ac:dyDescent="0.25">
      <c r="C1167"/>
      <c r="D1167"/>
      <c r="E1167" s="8"/>
    </row>
    <row r="1168" spans="3:5" x14ac:dyDescent="0.25">
      <c r="E1168" s="8"/>
    </row>
    <row r="1169" spans="3:5" x14ac:dyDescent="0.25">
      <c r="C1169"/>
      <c r="D1169"/>
    </row>
    <row r="1170" spans="3:5" x14ac:dyDescent="0.25">
      <c r="C1170"/>
      <c r="D1170"/>
    </row>
    <row r="1171" spans="3:5" x14ac:dyDescent="0.25">
      <c r="C1171"/>
      <c r="D1171"/>
      <c r="E1171" s="8"/>
    </row>
    <row r="1172" spans="3:5" x14ac:dyDescent="0.25">
      <c r="C1172"/>
      <c r="D1172"/>
    </row>
    <row r="1173" spans="3:5" x14ac:dyDescent="0.25">
      <c r="C1173"/>
      <c r="D1173"/>
    </row>
    <row r="1174" spans="3:5" x14ac:dyDescent="0.25">
      <c r="C1174"/>
      <c r="D1174"/>
    </row>
    <row r="1175" spans="3:5" x14ac:dyDescent="0.25">
      <c r="C1175" s="14"/>
      <c r="D1175" s="14"/>
      <c r="E1175" s="8"/>
    </row>
    <row r="1176" spans="3:5" x14ac:dyDescent="0.25">
      <c r="C1176" s="14"/>
      <c r="D1176" s="14"/>
      <c r="E1176" s="8"/>
    </row>
    <row r="1177" spans="3:5" x14ac:dyDescent="0.25">
      <c r="C1177"/>
      <c r="D1177"/>
      <c r="E1177" s="8"/>
    </row>
    <row r="1178" spans="3:5" x14ac:dyDescent="0.25">
      <c r="C1178"/>
      <c r="D1178"/>
    </row>
    <row r="1179" spans="3:5" x14ac:dyDescent="0.25">
      <c r="C1179"/>
      <c r="D1179"/>
    </row>
    <row r="1180" spans="3:5" x14ac:dyDescent="0.25">
      <c r="C1180"/>
      <c r="D1180"/>
    </row>
    <row r="1181" spans="3:5" x14ac:dyDescent="0.25">
      <c r="C1181"/>
      <c r="D1181"/>
    </row>
    <row r="1182" spans="3:5" x14ac:dyDescent="0.25">
      <c r="C1182" s="14"/>
      <c r="D1182" s="14"/>
      <c r="E1182" s="8"/>
    </row>
    <row r="1183" spans="3:5" x14ac:dyDescent="0.25">
      <c r="C1183"/>
      <c r="D1183"/>
      <c r="E1183" s="8"/>
    </row>
    <row r="1184" spans="3:5" x14ac:dyDescent="0.25">
      <c r="C1184" s="14"/>
      <c r="D1184" s="14"/>
      <c r="E1184" s="8"/>
    </row>
    <row r="1185" spans="3:5" x14ac:dyDescent="0.25">
      <c r="C1185"/>
      <c r="D1185"/>
    </row>
    <row r="1186" spans="3:5" x14ac:dyDescent="0.25">
      <c r="C1186"/>
      <c r="D1186"/>
    </row>
    <row r="1187" spans="3:5" x14ac:dyDescent="0.25">
      <c r="C1187"/>
      <c r="D1187"/>
    </row>
    <row r="1188" spans="3:5" x14ac:dyDescent="0.25">
      <c r="C1188"/>
      <c r="D1188"/>
      <c r="E1188" s="8"/>
    </row>
    <row r="1189" spans="3:5" x14ac:dyDescent="0.25">
      <c r="C1189"/>
      <c r="D1189"/>
      <c r="E1189" s="8"/>
    </row>
    <row r="1190" spans="3:5" x14ac:dyDescent="0.25">
      <c r="C1190"/>
      <c r="D1190"/>
    </row>
    <row r="1191" spans="3:5" x14ac:dyDescent="0.25">
      <c r="C1191" s="14"/>
      <c r="D1191" s="14"/>
    </row>
    <row r="1192" spans="3:5" x14ac:dyDescent="0.25">
      <c r="C1192"/>
      <c r="D1192"/>
    </row>
    <row r="1193" spans="3:5" x14ac:dyDescent="0.25">
      <c r="C1193"/>
      <c r="D1193"/>
    </row>
    <row r="1194" spans="3:5" x14ac:dyDescent="0.25">
      <c r="C1194" s="14"/>
      <c r="D1194" s="14"/>
      <c r="E1194" s="8"/>
    </row>
    <row r="1195" spans="3:5" x14ac:dyDescent="0.25">
      <c r="E1195" s="8"/>
    </row>
    <row r="1196" spans="3:5" x14ac:dyDescent="0.25">
      <c r="C1196" s="14"/>
      <c r="D1196" s="14"/>
      <c r="E1196" s="8"/>
    </row>
    <row r="1197" spans="3:5" x14ac:dyDescent="0.25">
      <c r="C1197"/>
      <c r="D1197"/>
      <c r="E1197" s="8"/>
    </row>
    <row r="1198" spans="3:5" x14ac:dyDescent="0.25">
      <c r="C1198"/>
      <c r="D1198"/>
      <c r="E1198" s="8"/>
    </row>
    <row r="1199" spans="3:5" x14ac:dyDescent="0.25">
      <c r="C1199"/>
      <c r="D1199"/>
    </row>
    <row r="1200" spans="3:5" x14ac:dyDescent="0.25">
      <c r="C1200"/>
      <c r="D1200"/>
    </row>
    <row r="1201" spans="3:5" x14ac:dyDescent="0.25">
      <c r="C1201" s="14"/>
      <c r="D1201" s="14"/>
      <c r="E1201" s="8"/>
    </row>
    <row r="1202" spans="3:5" x14ac:dyDescent="0.25">
      <c r="C1202"/>
      <c r="D1202"/>
    </row>
    <row r="1203" spans="3:5" x14ac:dyDescent="0.25">
      <c r="C1203" s="14"/>
      <c r="D1203" s="14"/>
      <c r="E1203" s="8"/>
    </row>
    <row r="1204" spans="3:5" x14ac:dyDescent="0.25">
      <c r="E1204" s="8"/>
    </row>
    <row r="1205" spans="3:5" x14ac:dyDescent="0.25">
      <c r="C1205" s="14"/>
      <c r="D1205" s="14"/>
    </row>
    <row r="1206" spans="3:5" x14ac:dyDescent="0.25">
      <c r="C1206" s="14"/>
      <c r="D1206" s="14"/>
      <c r="E1206" s="8"/>
    </row>
    <row r="1207" spans="3:5" x14ac:dyDescent="0.25">
      <c r="C1207"/>
      <c r="D1207"/>
    </row>
    <row r="1208" spans="3:5" x14ac:dyDescent="0.25">
      <c r="C1208"/>
      <c r="D1208"/>
    </row>
    <row r="1209" spans="3:5" x14ac:dyDescent="0.25">
      <c r="C1209" s="14"/>
      <c r="D1209" s="14"/>
      <c r="E1209" s="8"/>
    </row>
    <row r="1210" spans="3:5" x14ac:dyDescent="0.25">
      <c r="C1210" s="14"/>
      <c r="D1210" s="14"/>
      <c r="E1210" s="8"/>
    </row>
    <row r="1211" spans="3:5" x14ac:dyDescent="0.25">
      <c r="C1211"/>
      <c r="D1211"/>
    </row>
    <row r="1212" spans="3:5" x14ac:dyDescent="0.25">
      <c r="C1212" s="14"/>
      <c r="D1212" s="14"/>
    </row>
    <row r="1213" spans="3:5" x14ac:dyDescent="0.25">
      <c r="C1213" s="14"/>
      <c r="D1213" s="14"/>
      <c r="E1213" s="8"/>
    </row>
    <row r="1214" spans="3:5" x14ac:dyDescent="0.25">
      <c r="C1214"/>
      <c r="D1214"/>
    </row>
    <row r="1215" spans="3:5" x14ac:dyDescent="0.25">
      <c r="C1215"/>
      <c r="D1215"/>
    </row>
    <row r="1216" spans="3:5" x14ac:dyDescent="0.25">
      <c r="C1216" s="14"/>
      <c r="D1216" s="14"/>
      <c r="E1216" s="8"/>
    </row>
    <row r="1217" spans="3:5" x14ac:dyDescent="0.25">
      <c r="C1217"/>
      <c r="D1217"/>
      <c r="E1217" s="8"/>
    </row>
    <row r="1218" spans="3:5" x14ac:dyDescent="0.25">
      <c r="C1218" s="14"/>
      <c r="D1218" s="14"/>
    </row>
    <row r="1219" spans="3:5" x14ac:dyDescent="0.25">
      <c r="C1219"/>
      <c r="D1219"/>
    </row>
    <row r="1220" spans="3:5" x14ac:dyDescent="0.25">
      <c r="C1220"/>
      <c r="D1220"/>
    </row>
    <row r="1221" spans="3:5" x14ac:dyDescent="0.25">
      <c r="C1221"/>
      <c r="D1221"/>
    </row>
    <row r="1222" spans="3:5" x14ac:dyDescent="0.25">
      <c r="C1222"/>
      <c r="D1222"/>
      <c r="E1222" s="8"/>
    </row>
    <row r="1223" spans="3:5" x14ac:dyDescent="0.25">
      <c r="C1223"/>
      <c r="D1223"/>
      <c r="E1223" s="8"/>
    </row>
    <row r="1224" spans="3:5" x14ac:dyDescent="0.25">
      <c r="C1224" s="14"/>
      <c r="D1224" s="14"/>
    </row>
    <row r="1225" spans="3:5" x14ac:dyDescent="0.25">
      <c r="C1225"/>
      <c r="D1225"/>
    </row>
    <row r="1226" spans="3:5" x14ac:dyDescent="0.25">
      <c r="C1226"/>
      <c r="D1226"/>
      <c r="E1226" s="8"/>
    </row>
    <row r="1227" spans="3:5" x14ac:dyDescent="0.25">
      <c r="C1227"/>
      <c r="D1227"/>
    </row>
    <row r="1228" spans="3:5" x14ac:dyDescent="0.25">
      <c r="C1228" s="14"/>
      <c r="D1228" s="14"/>
      <c r="E1228" s="8"/>
    </row>
    <row r="1229" spans="3:5" x14ac:dyDescent="0.25">
      <c r="C1229" s="14"/>
      <c r="D1229" s="14"/>
    </row>
    <row r="1230" spans="3:5" x14ac:dyDescent="0.25">
      <c r="C1230"/>
      <c r="D1230"/>
    </row>
    <row r="1231" spans="3:5" x14ac:dyDescent="0.25">
      <c r="C1231" s="14"/>
      <c r="D1231" s="14"/>
      <c r="E1231" s="8"/>
    </row>
    <row r="1232" spans="3:5" x14ac:dyDescent="0.25">
      <c r="C1232"/>
      <c r="D1232"/>
    </row>
    <row r="1233" spans="3:5" x14ac:dyDescent="0.25">
      <c r="C1233"/>
      <c r="D1233"/>
    </row>
    <row r="1234" spans="3:5" x14ac:dyDescent="0.25">
      <c r="C1234" s="14"/>
      <c r="D1234" s="14"/>
    </row>
    <row r="1235" spans="3:5" x14ac:dyDescent="0.25">
      <c r="C1235"/>
      <c r="D1235"/>
    </row>
    <row r="1236" spans="3:5" x14ac:dyDescent="0.25">
      <c r="C1236" s="14"/>
      <c r="D1236" s="14"/>
    </row>
    <row r="1237" spans="3:5" x14ac:dyDescent="0.25">
      <c r="C1237"/>
      <c r="D1237"/>
    </row>
    <row r="1238" spans="3:5" x14ac:dyDescent="0.25">
      <c r="C1238"/>
      <c r="D1238"/>
    </row>
    <row r="1239" spans="3:5" x14ac:dyDescent="0.25">
      <c r="C1239" s="14"/>
      <c r="D1239" s="14"/>
      <c r="E1239" s="8"/>
    </row>
    <row r="1240" spans="3:5" x14ac:dyDescent="0.25">
      <c r="C1240" s="14"/>
      <c r="D1240" s="14"/>
      <c r="E1240" s="8"/>
    </row>
    <row r="1241" spans="3:5" x14ac:dyDescent="0.25">
      <c r="C1241"/>
      <c r="D1241"/>
      <c r="E1241" s="8"/>
    </row>
    <row r="1242" spans="3:5" x14ac:dyDescent="0.25">
      <c r="C1242" s="14"/>
      <c r="D1242" s="14"/>
      <c r="E1242" s="8"/>
    </row>
    <row r="1243" spans="3:5" x14ac:dyDescent="0.25">
      <c r="C1243"/>
      <c r="D1243"/>
    </row>
    <row r="1244" spans="3:5" x14ac:dyDescent="0.25">
      <c r="C1244"/>
      <c r="D1244"/>
    </row>
    <row r="1245" spans="3:5" x14ac:dyDescent="0.25">
      <c r="C1245"/>
      <c r="D1245"/>
    </row>
    <row r="1246" spans="3:5" x14ac:dyDescent="0.25">
      <c r="C1246"/>
      <c r="D1246"/>
    </row>
    <row r="1247" spans="3:5" x14ac:dyDescent="0.25">
      <c r="C1247"/>
      <c r="D1247"/>
      <c r="E1247" s="8"/>
    </row>
    <row r="1248" spans="3:5" x14ac:dyDescent="0.25">
      <c r="C1248" s="14"/>
      <c r="D1248" s="14"/>
    </row>
    <row r="1249" spans="3:5" x14ac:dyDescent="0.25">
      <c r="C1249"/>
      <c r="D1249"/>
    </row>
    <row r="1250" spans="3:5" x14ac:dyDescent="0.25">
      <c r="C1250"/>
      <c r="D1250"/>
    </row>
    <row r="1251" spans="3:5" x14ac:dyDescent="0.25">
      <c r="C1251" s="14"/>
      <c r="D1251" s="14"/>
      <c r="E1251" s="8"/>
    </row>
    <row r="1252" spans="3:5" x14ac:dyDescent="0.25">
      <c r="C1252"/>
      <c r="D1252"/>
    </row>
    <row r="1253" spans="3:5" x14ac:dyDescent="0.25">
      <c r="C1253"/>
      <c r="D1253"/>
    </row>
    <row r="1254" spans="3:5" x14ac:dyDescent="0.25">
      <c r="C1254"/>
      <c r="D1254"/>
    </row>
    <row r="1255" spans="3:5" x14ac:dyDescent="0.25">
      <c r="C1255" s="14"/>
      <c r="D1255" s="14"/>
      <c r="E1255" s="8"/>
    </row>
    <row r="1256" spans="3:5" x14ac:dyDescent="0.25">
      <c r="C1256" s="14"/>
      <c r="D1256" s="14"/>
      <c r="E1256" s="8"/>
    </row>
    <row r="1257" spans="3:5" x14ac:dyDescent="0.25">
      <c r="C1257" s="14"/>
      <c r="D1257" s="14"/>
    </row>
    <row r="1258" spans="3:5" x14ac:dyDescent="0.25">
      <c r="C1258"/>
      <c r="D1258"/>
    </row>
    <row r="1259" spans="3:5" x14ac:dyDescent="0.25">
      <c r="C1259"/>
      <c r="D1259"/>
      <c r="E1259" s="8"/>
    </row>
    <row r="1260" spans="3:5" x14ac:dyDescent="0.25">
      <c r="C1260" s="14"/>
      <c r="D1260" s="14"/>
      <c r="E1260" s="8"/>
    </row>
    <row r="1261" spans="3:5" x14ac:dyDescent="0.25">
      <c r="C1261"/>
      <c r="D1261"/>
    </row>
    <row r="1262" spans="3:5" x14ac:dyDescent="0.25">
      <c r="C1262"/>
      <c r="D1262"/>
    </row>
    <row r="1263" spans="3:5" x14ac:dyDescent="0.25">
      <c r="C1263"/>
      <c r="D1263"/>
    </row>
    <row r="1264" spans="3:5" x14ac:dyDescent="0.25">
      <c r="C1264" s="14"/>
      <c r="D1264" s="14"/>
      <c r="E1264" s="8"/>
    </row>
    <row r="1265" spans="3:5" x14ac:dyDescent="0.25">
      <c r="C1265"/>
      <c r="D1265"/>
      <c r="E1265" s="8"/>
    </row>
    <row r="1266" spans="3:5" x14ac:dyDescent="0.25">
      <c r="C1266"/>
      <c r="D1266"/>
    </row>
    <row r="1267" spans="3:5" x14ac:dyDescent="0.25">
      <c r="E1267" s="8"/>
    </row>
    <row r="1268" spans="3:5" x14ac:dyDescent="0.25">
      <c r="C1268" s="14"/>
      <c r="D1268" s="14"/>
    </row>
    <row r="1269" spans="3:5" x14ac:dyDescent="0.25">
      <c r="C1269"/>
      <c r="D1269"/>
      <c r="E1269" s="8"/>
    </row>
    <row r="1270" spans="3:5" x14ac:dyDescent="0.25">
      <c r="C1270"/>
      <c r="D1270"/>
    </row>
    <row r="1271" spans="3:5" x14ac:dyDescent="0.25">
      <c r="C1271" s="14"/>
      <c r="D1271" s="14"/>
    </row>
    <row r="1272" spans="3:5" x14ac:dyDescent="0.25">
      <c r="C1272"/>
      <c r="D1272"/>
    </row>
    <row r="1273" spans="3:5" x14ac:dyDescent="0.25">
      <c r="C1273" s="14"/>
      <c r="D1273" s="14"/>
      <c r="E1273" s="8"/>
    </row>
    <row r="1274" spans="3:5" x14ac:dyDescent="0.25">
      <c r="C1274" s="14"/>
      <c r="D1274" s="14"/>
    </row>
    <row r="1275" spans="3:5" x14ac:dyDescent="0.25">
      <c r="C1275"/>
      <c r="D1275"/>
    </row>
    <row r="1276" spans="3:5" x14ac:dyDescent="0.25">
      <c r="C1276"/>
      <c r="D1276"/>
    </row>
    <row r="1277" spans="3:5" x14ac:dyDescent="0.25">
      <c r="C1277"/>
      <c r="D1277"/>
    </row>
    <row r="1278" spans="3:5" x14ac:dyDescent="0.25">
      <c r="C1278"/>
      <c r="D1278"/>
    </row>
    <row r="1279" spans="3:5" x14ac:dyDescent="0.25">
      <c r="C1279" s="14"/>
      <c r="D1279" s="14"/>
    </row>
    <row r="1280" spans="3:5" x14ac:dyDescent="0.25">
      <c r="C1280"/>
      <c r="D1280"/>
      <c r="E1280" s="8"/>
    </row>
    <row r="1281" spans="3:5" x14ac:dyDescent="0.25">
      <c r="C1281" s="14"/>
      <c r="D1281" s="14"/>
      <c r="E1281" s="8"/>
    </row>
    <row r="1282" spans="3:5" x14ac:dyDescent="0.25">
      <c r="C1282"/>
      <c r="D1282"/>
    </row>
    <row r="1283" spans="3:5" x14ac:dyDescent="0.25">
      <c r="C1283"/>
      <c r="D1283"/>
    </row>
    <row r="1284" spans="3:5" x14ac:dyDescent="0.25">
      <c r="C1284"/>
      <c r="D1284"/>
    </row>
    <row r="1285" spans="3:5" x14ac:dyDescent="0.25">
      <c r="C1285"/>
      <c r="D1285"/>
    </row>
    <row r="1286" spans="3:5" x14ac:dyDescent="0.25">
      <c r="C1286"/>
      <c r="D1286"/>
    </row>
    <row r="1287" spans="3:5" x14ac:dyDescent="0.25">
      <c r="E1287" s="8"/>
    </row>
    <row r="1288" spans="3:5" x14ac:dyDescent="0.25">
      <c r="C1288" s="14"/>
      <c r="D1288" s="14"/>
      <c r="E1288" s="8"/>
    </row>
    <row r="1289" spans="3:5" x14ac:dyDescent="0.25">
      <c r="C1289"/>
      <c r="D1289"/>
    </row>
    <row r="1290" spans="3:5" x14ac:dyDescent="0.25">
      <c r="E1290" s="8"/>
    </row>
    <row r="1291" spans="3:5" x14ac:dyDescent="0.25">
      <c r="C1291" s="14"/>
      <c r="D1291" s="14"/>
      <c r="E1291" s="8"/>
    </row>
    <row r="1292" spans="3:5" x14ac:dyDescent="0.25">
      <c r="C1292" s="14"/>
      <c r="D1292" s="14"/>
      <c r="E1292" s="8"/>
    </row>
    <row r="1293" spans="3:5" x14ac:dyDescent="0.25">
      <c r="C1293" s="14"/>
      <c r="D1293" s="14"/>
    </row>
    <row r="1294" spans="3:5" x14ac:dyDescent="0.25">
      <c r="C1294"/>
      <c r="D1294"/>
    </row>
    <row r="1295" spans="3:5" x14ac:dyDescent="0.25">
      <c r="C1295" s="14"/>
      <c r="D1295" s="14"/>
      <c r="E1295" s="8"/>
    </row>
    <row r="1296" spans="3:5" x14ac:dyDescent="0.25">
      <c r="C1296"/>
      <c r="D1296"/>
      <c r="E1296" s="8"/>
    </row>
    <row r="1297" spans="3:5" x14ac:dyDescent="0.25">
      <c r="C1297" s="14"/>
      <c r="D1297" s="14"/>
      <c r="E1297" s="8"/>
    </row>
    <row r="1298" spans="3:5" x14ac:dyDescent="0.25">
      <c r="C1298" s="14"/>
      <c r="D1298" s="14"/>
      <c r="E1298" s="8"/>
    </row>
    <row r="1299" spans="3:5" x14ac:dyDescent="0.25">
      <c r="C1299"/>
      <c r="D1299"/>
    </row>
    <row r="1300" spans="3:5" x14ac:dyDescent="0.25">
      <c r="C1300"/>
      <c r="D1300"/>
    </row>
    <row r="1301" spans="3:5" x14ac:dyDescent="0.25">
      <c r="C1301" s="14"/>
      <c r="D1301" s="14"/>
      <c r="E1301" s="8"/>
    </row>
    <row r="1302" spans="3:5" x14ac:dyDescent="0.25">
      <c r="C1302"/>
      <c r="D1302"/>
      <c r="E1302" s="8"/>
    </row>
    <row r="1303" spans="3:5" x14ac:dyDescent="0.25">
      <c r="C1303"/>
      <c r="D1303"/>
    </row>
    <row r="1304" spans="3:5" x14ac:dyDescent="0.25">
      <c r="C1304" s="14"/>
      <c r="D1304" s="14"/>
    </row>
    <row r="1305" spans="3:5" x14ac:dyDescent="0.25">
      <c r="C1305" s="14"/>
      <c r="D1305" s="14"/>
      <c r="E1305" s="8"/>
    </row>
    <row r="1306" spans="3:5" x14ac:dyDescent="0.25">
      <c r="C1306"/>
      <c r="D1306"/>
    </row>
    <row r="1307" spans="3:5" x14ac:dyDescent="0.25">
      <c r="C1307"/>
      <c r="D1307"/>
    </row>
    <row r="1308" spans="3:5" x14ac:dyDescent="0.25">
      <c r="C1308"/>
      <c r="D1308"/>
    </row>
    <row r="1309" spans="3:5" x14ac:dyDescent="0.25">
      <c r="C1309"/>
      <c r="D1309"/>
      <c r="E1309" s="8"/>
    </row>
    <row r="1310" spans="3:5" x14ac:dyDescent="0.25">
      <c r="C1310" s="14"/>
      <c r="D1310" s="14"/>
    </row>
    <row r="1311" spans="3:5" x14ac:dyDescent="0.25">
      <c r="C1311" s="14"/>
      <c r="D1311" s="14"/>
    </row>
    <row r="1312" spans="3:5" x14ac:dyDescent="0.25">
      <c r="C1312" s="14"/>
      <c r="D1312" s="14"/>
    </row>
    <row r="1313" spans="3:5" x14ac:dyDescent="0.25">
      <c r="C1313"/>
      <c r="D1313"/>
      <c r="E1313" s="8"/>
    </row>
    <row r="1314" spans="3:5" x14ac:dyDescent="0.25">
      <c r="C1314"/>
      <c r="D1314"/>
    </row>
    <row r="1315" spans="3:5" x14ac:dyDescent="0.25">
      <c r="C1315" s="14"/>
      <c r="D1315" s="14"/>
      <c r="E1315" s="8"/>
    </row>
    <row r="1316" spans="3:5" x14ac:dyDescent="0.25">
      <c r="C1316"/>
      <c r="D1316"/>
    </row>
    <row r="1317" spans="3:5" x14ac:dyDescent="0.25">
      <c r="C1317"/>
      <c r="D1317"/>
    </row>
    <row r="1318" spans="3:5" x14ac:dyDescent="0.25">
      <c r="C1318"/>
      <c r="D1318"/>
      <c r="E1318" s="8"/>
    </row>
    <row r="1319" spans="3:5" x14ac:dyDescent="0.25">
      <c r="C1319"/>
      <c r="D1319"/>
    </row>
    <row r="1320" spans="3:5" x14ac:dyDescent="0.25">
      <c r="C1320"/>
      <c r="D1320"/>
    </row>
    <row r="1321" spans="3:5" x14ac:dyDescent="0.25">
      <c r="C1321"/>
      <c r="D1321"/>
      <c r="E1321" s="8"/>
    </row>
    <row r="1322" spans="3:5" x14ac:dyDescent="0.25">
      <c r="C1322"/>
      <c r="D1322"/>
    </row>
    <row r="1323" spans="3:5" x14ac:dyDescent="0.25">
      <c r="C1323"/>
      <c r="D1323"/>
    </row>
    <row r="1324" spans="3:5" x14ac:dyDescent="0.25">
      <c r="C1324"/>
      <c r="D1324"/>
    </row>
    <row r="1325" spans="3:5" x14ac:dyDescent="0.25">
      <c r="C1325"/>
      <c r="D1325"/>
    </row>
    <row r="1326" spans="3:5" x14ac:dyDescent="0.25">
      <c r="C1326"/>
      <c r="D1326"/>
    </row>
    <row r="1327" spans="3:5" x14ac:dyDescent="0.25">
      <c r="C1327"/>
      <c r="D1327"/>
    </row>
    <row r="1328" spans="3:5" x14ac:dyDescent="0.25">
      <c r="C1328"/>
      <c r="D1328"/>
    </row>
    <row r="1329" spans="3:5" x14ac:dyDescent="0.25">
      <c r="C1329"/>
      <c r="D1329"/>
    </row>
    <row r="1330" spans="3:5" x14ac:dyDescent="0.25">
      <c r="C1330"/>
      <c r="D1330"/>
    </row>
    <row r="1331" spans="3:5" x14ac:dyDescent="0.25">
      <c r="C1331" s="14"/>
      <c r="D1331" s="14"/>
    </row>
    <row r="1332" spans="3:5" x14ac:dyDescent="0.25">
      <c r="C1332"/>
      <c r="D1332"/>
    </row>
    <row r="1333" spans="3:5" x14ac:dyDescent="0.25">
      <c r="C1333"/>
      <c r="D1333"/>
      <c r="E1333" s="8"/>
    </row>
    <row r="1334" spans="3:5" x14ac:dyDescent="0.25">
      <c r="C1334"/>
      <c r="D1334"/>
    </row>
    <row r="1335" spans="3:5" x14ac:dyDescent="0.25">
      <c r="C1335"/>
      <c r="D1335"/>
      <c r="E1335" s="8"/>
    </row>
    <row r="1336" spans="3:5" x14ac:dyDescent="0.25">
      <c r="C1336" s="14"/>
      <c r="D1336" s="14"/>
      <c r="E1336" s="8"/>
    </row>
    <row r="1337" spans="3:5" x14ac:dyDescent="0.25">
      <c r="C1337" s="14"/>
      <c r="D1337" s="14"/>
    </row>
    <row r="1338" spans="3:5" x14ac:dyDescent="0.25">
      <c r="C1338"/>
      <c r="D1338"/>
    </row>
    <row r="1339" spans="3:5" x14ac:dyDescent="0.25">
      <c r="C1339"/>
      <c r="D1339"/>
    </row>
    <row r="1340" spans="3:5" x14ac:dyDescent="0.25">
      <c r="C1340" s="14"/>
      <c r="D1340" s="14"/>
      <c r="E1340" s="8"/>
    </row>
    <row r="1341" spans="3:5" x14ac:dyDescent="0.25">
      <c r="C1341"/>
      <c r="D1341"/>
    </row>
    <row r="1342" spans="3:5" x14ac:dyDescent="0.25">
      <c r="C1342"/>
      <c r="D1342"/>
    </row>
    <row r="1343" spans="3:5" x14ac:dyDescent="0.25">
      <c r="E1343" s="8"/>
    </row>
    <row r="1344" spans="3:5" x14ac:dyDescent="0.25">
      <c r="C1344" s="14"/>
      <c r="D1344" s="14"/>
      <c r="E1344" s="8"/>
    </row>
    <row r="1345" spans="3:5" x14ac:dyDescent="0.25">
      <c r="C1345"/>
      <c r="D1345"/>
      <c r="E1345" s="8"/>
    </row>
    <row r="1346" spans="3:5" x14ac:dyDescent="0.25">
      <c r="C1346" s="14"/>
      <c r="D1346" s="14"/>
    </row>
    <row r="1347" spans="3:5" x14ac:dyDescent="0.25">
      <c r="C1347" s="14"/>
      <c r="D1347" s="14"/>
    </row>
    <row r="1348" spans="3:5" x14ac:dyDescent="0.25">
      <c r="C1348" s="14"/>
      <c r="D1348" s="14"/>
    </row>
    <row r="1349" spans="3:5" x14ac:dyDescent="0.25">
      <c r="C1349" s="14"/>
      <c r="D1349" s="14"/>
      <c r="E1349" s="8"/>
    </row>
    <row r="1350" spans="3:5" x14ac:dyDescent="0.25">
      <c r="E1350" s="8"/>
    </row>
    <row r="1351" spans="3:5" x14ac:dyDescent="0.25">
      <c r="C1351" s="14"/>
      <c r="D1351" s="14"/>
    </row>
    <row r="1352" spans="3:5" x14ac:dyDescent="0.25">
      <c r="C1352"/>
      <c r="D1352"/>
    </row>
    <row r="1353" spans="3:5" x14ac:dyDescent="0.25">
      <c r="C1353"/>
      <c r="D1353"/>
    </row>
    <row r="1354" spans="3:5" x14ac:dyDescent="0.25">
      <c r="C1354"/>
      <c r="D1354"/>
    </row>
    <row r="1355" spans="3:5" x14ac:dyDescent="0.25">
      <c r="C1355" s="14"/>
      <c r="D1355" s="14"/>
      <c r="E1355" s="8"/>
    </row>
    <row r="1356" spans="3:5" x14ac:dyDescent="0.25">
      <c r="C1356"/>
      <c r="D1356"/>
    </row>
    <row r="1357" spans="3:5" x14ac:dyDescent="0.25">
      <c r="C1357" s="14"/>
      <c r="D1357" s="14"/>
      <c r="E1357" s="8"/>
    </row>
    <row r="1358" spans="3:5" x14ac:dyDescent="0.25">
      <c r="C1358"/>
      <c r="D1358"/>
      <c r="E1358" s="8"/>
    </row>
    <row r="1359" spans="3:5" x14ac:dyDescent="0.25">
      <c r="C1359"/>
      <c r="D1359"/>
      <c r="E1359" s="8"/>
    </row>
    <row r="1360" spans="3:5" x14ac:dyDescent="0.25">
      <c r="C1360"/>
      <c r="D1360"/>
      <c r="E1360" s="8"/>
    </row>
    <row r="1361" spans="3:5" x14ac:dyDescent="0.25">
      <c r="C1361"/>
      <c r="D1361"/>
    </row>
    <row r="1362" spans="3:5" x14ac:dyDescent="0.25">
      <c r="C1362"/>
      <c r="D1362"/>
    </row>
    <row r="1363" spans="3:5" x14ac:dyDescent="0.25">
      <c r="C1363" s="14"/>
      <c r="D1363" s="14"/>
    </row>
    <row r="1364" spans="3:5" x14ac:dyDescent="0.25">
      <c r="C1364"/>
      <c r="D1364"/>
      <c r="E1364" s="8"/>
    </row>
    <row r="1365" spans="3:5" x14ac:dyDescent="0.25">
      <c r="C1365" s="14"/>
      <c r="D1365" s="14"/>
    </row>
    <row r="1366" spans="3:5" x14ac:dyDescent="0.25">
      <c r="C1366" s="14"/>
      <c r="D1366" s="14"/>
      <c r="E1366" s="8"/>
    </row>
    <row r="1367" spans="3:5" x14ac:dyDescent="0.25">
      <c r="C1367"/>
      <c r="D1367"/>
      <c r="E1367" s="8"/>
    </row>
    <row r="1368" spans="3:5" x14ac:dyDescent="0.25">
      <c r="C1368"/>
      <c r="D1368"/>
    </row>
    <row r="1369" spans="3:5" x14ac:dyDescent="0.25">
      <c r="C1369"/>
      <c r="D1369"/>
      <c r="E1369" s="8"/>
    </row>
    <row r="1370" spans="3:5" x14ac:dyDescent="0.25">
      <c r="C1370" s="14"/>
      <c r="D1370" s="14"/>
    </row>
    <row r="1371" spans="3:5" x14ac:dyDescent="0.25">
      <c r="C1371"/>
      <c r="D1371"/>
    </row>
    <row r="1372" spans="3:5" x14ac:dyDescent="0.25">
      <c r="C1372"/>
      <c r="D1372"/>
    </row>
    <row r="1373" spans="3:5" x14ac:dyDescent="0.25">
      <c r="C1373"/>
      <c r="D1373"/>
      <c r="E1373" s="8"/>
    </row>
    <row r="1374" spans="3:5" x14ac:dyDescent="0.25">
      <c r="C1374"/>
      <c r="D1374"/>
    </row>
    <row r="1375" spans="3:5" x14ac:dyDescent="0.25">
      <c r="C1375"/>
      <c r="D1375"/>
    </row>
    <row r="1376" spans="3:5" x14ac:dyDescent="0.25">
      <c r="C1376" s="14"/>
      <c r="D1376" s="14"/>
      <c r="E1376" s="8"/>
    </row>
    <row r="1377" spans="3:5" x14ac:dyDescent="0.25">
      <c r="C1377"/>
      <c r="D1377"/>
    </row>
    <row r="1378" spans="3:5" x14ac:dyDescent="0.25">
      <c r="C1378"/>
      <c r="D1378"/>
    </row>
    <row r="1379" spans="3:5" x14ac:dyDescent="0.25">
      <c r="C1379"/>
      <c r="D1379"/>
      <c r="E1379" s="8"/>
    </row>
    <row r="1380" spans="3:5" x14ac:dyDescent="0.25">
      <c r="C1380" s="14"/>
      <c r="D1380" s="14"/>
    </row>
    <row r="1381" spans="3:5" x14ac:dyDescent="0.25">
      <c r="C1381" s="14"/>
      <c r="D1381" s="14"/>
      <c r="E1381" s="8"/>
    </row>
    <row r="1382" spans="3:5" x14ac:dyDescent="0.25">
      <c r="C1382"/>
      <c r="D1382"/>
    </row>
    <row r="1383" spans="3:5" x14ac:dyDescent="0.25">
      <c r="C1383"/>
      <c r="D1383"/>
    </row>
    <row r="1384" spans="3:5" x14ac:dyDescent="0.25">
      <c r="C1384" s="14"/>
      <c r="D1384" s="14"/>
    </row>
    <row r="1385" spans="3:5" x14ac:dyDescent="0.25">
      <c r="E1385" s="8"/>
    </row>
    <row r="1386" spans="3:5" x14ac:dyDescent="0.25">
      <c r="C1386" s="14"/>
      <c r="D1386" s="14"/>
    </row>
    <row r="1387" spans="3:5" x14ac:dyDescent="0.25">
      <c r="C1387"/>
      <c r="D1387"/>
      <c r="E1387" s="8"/>
    </row>
    <row r="1388" spans="3:5" x14ac:dyDescent="0.25">
      <c r="C1388" s="14"/>
      <c r="D1388" s="14"/>
      <c r="E1388" s="8"/>
    </row>
    <row r="1389" spans="3:5" x14ac:dyDescent="0.25">
      <c r="C1389"/>
      <c r="D1389"/>
    </row>
    <row r="1390" spans="3:5" x14ac:dyDescent="0.25">
      <c r="C1390"/>
      <c r="D1390"/>
    </row>
    <row r="1391" spans="3:5" x14ac:dyDescent="0.25">
      <c r="C1391"/>
      <c r="D1391"/>
    </row>
    <row r="1392" spans="3:5" x14ac:dyDescent="0.25">
      <c r="C1392"/>
      <c r="D1392"/>
    </row>
    <row r="1393" spans="3:5" x14ac:dyDescent="0.25">
      <c r="C1393" s="14"/>
      <c r="D1393" s="14"/>
      <c r="E1393" s="8"/>
    </row>
    <row r="1394" spans="3:5" x14ac:dyDescent="0.25">
      <c r="C1394"/>
      <c r="D1394"/>
    </row>
    <row r="1395" spans="3:5" x14ac:dyDescent="0.25">
      <c r="C1395"/>
      <c r="D1395"/>
    </row>
    <row r="1396" spans="3:5" x14ac:dyDescent="0.25">
      <c r="E1396" s="8"/>
    </row>
    <row r="1397" spans="3:5" x14ac:dyDescent="0.25">
      <c r="C1397"/>
      <c r="D1397"/>
      <c r="E1397" s="8"/>
    </row>
    <row r="1398" spans="3:5" x14ac:dyDescent="0.25">
      <c r="C1398"/>
      <c r="D1398"/>
    </row>
    <row r="1399" spans="3:5" x14ac:dyDescent="0.25">
      <c r="C1399"/>
      <c r="D1399"/>
    </row>
    <row r="1400" spans="3:5" x14ac:dyDescent="0.25">
      <c r="C1400" s="14"/>
      <c r="D1400" s="14"/>
      <c r="E1400" s="8"/>
    </row>
    <row r="1401" spans="3:5" x14ac:dyDescent="0.25">
      <c r="C1401"/>
      <c r="D1401"/>
    </row>
    <row r="1402" spans="3:5" x14ac:dyDescent="0.25">
      <c r="C1402"/>
      <c r="D1402"/>
    </row>
    <row r="1403" spans="3:5" x14ac:dyDescent="0.25">
      <c r="C1403"/>
      <c r="D1403"/>
      <c r="E1403" s="8"/>
    </row>
    <row r="1404" spans="3:5" x14ac:dyDescent="0.25">
      <c r="C1404"/>
      <c r="D1404"/>
      <c r="E1404" s="8"/>
    </row>
    <row r="1405" spans="3:5" x14ac:dyDescent="0.25">
      <c r="C1405" s="14"/>
      <c r="D1405" s="14"/>
      <c r="E1405" s="8"/>
    </row>
    <row r="1406" spans="3:5" x14ac:dyDescent="0.25">
      <c r="C1406" s="14"/>
      <c r="D1406" s="14"/>
      <c r="E1406" s="8"/>
    </row>
    <row r="1407" spans="3:5" x14ac:dyDescent="0.25">
      <c r="C1407"/>
      <c r="D1407"/>
    </row>
    <row r="1408" spans="3:5" x14ac:dyDescent="0.25">
      <c r="C1408" s="14"/>
      <c r="D1408" s="14"/>
    </row>
    <row r="1409" spans="3:5" x14ac:dyDescent="0.25">
      <c r="C1409" s="14"/>
      <c r="D1409" s="14"/>
      <c r="E1409" s="8"/>
    </row>
    <row r="1410" spans="3:5" x14ac:dyDescent="0.25">
      <c r="C1410" s="14"/>
      <c r="D1410" s="14"/>
    </row>
    <row r="1411" spans="3:5" x14ac:dyDescent="0.25">
      <c r="C1411"/>
      <c r="D1411"/>
    </row>
    <row r="1412" spans="3:5" x14ac:dyDescent="0.25">
      <c r="C1412"/>
      <c r="D1412"/>
      <c r="E1412" s="8"/>
    </row>
    <row r="1413" spans="3:5" x14ac:dyDescent="0.25">
      <c r="C1413"/>
      <c r="D1413"/>
      <c r="E1413" s="8"/>
    </row>
    <row r="1414" spans="3:5" x14ac:dyDescent="0.25">
      <c r="C1414"/>
      <c r="D1414"/>
    </row>
    <row r="1415" spans="3:5" x14ac:dyDescent="0.25">
      <c r="C1415" s="14"/>
      <c r="D1415" s="14"/>
      <c r="E1415" s="8"/>
    </row>
    <row r="1416" spans="3:5" x14ac:dyDescent="0.25">
      <c r="C1416" s="14"/>
      <c r="D1416" s="14"/>
      <c r="E1416" s="8"/>
    </row>
    <row r="1417" spans="3:5" x14ac:dyDescent="0.25">
      <c r="C1417"/>
      <c r="D1417"/>
      <c r="E1417" s="8"/>
    </row>
    <row r="1418" spans="3:5" x14ac:dyDescent="0.25">
      <c r="C1418"/>
      <c r="D1418"/>
    </row>
    <row r="1419" spans="3:5" x14ac:dyDescent="0.25">
      <c r="C1419"/>
      <c r="D1419"/>
    </row>
    <row r="1420" spans="3:5" x14ac:dyDescent="0.25">
      <c r="C1420" s="14"/>
      <c r="D1420" s="14"/>
    </row>
    <row r="1421" spans="3:5" x14ac:dyDescent="0.25">
      <c r="C1421"/>
      <c r="D1421"/>
    </row>
    <row r="1422" spans="3:5" x14ac:dyDescent="0.25">
      <c r="C1422" s="14"/>
      <c r="D1422" s="14"/>
    </row>
    <row r="1423" spans="3:5" x14ac:dyDescent="0.25">
      <c r="E1423" s="8"/>
    </row>
    <row r="1424" spans="3:5" x14ac:dyDescent="0.25">
      <c r="C1424"/>
      <c r="D1424"/>
    </row>
    <row r="1425" spans="3:5" x14ac:dyDescent="0.25">
      <c r="C1425"/>
      <c r="D1425"/>
    </row>
    <row r="1426" spans="3:5" x14ac:dyDescent="0.25">
      <c r="C1426"/>
      <c r="D1426"/>
    </row>
    <row r="1427" spans="3:5" x14ac:dyDescent="0.25">
      <c r="C1427" s="14"/>
      <c r="D1427" s="14"/>
    </row>
    <row r="1428" spans="3:5" x14ac:dyDescent="0.25">
      <c r="C1428"/>
      <c r="D1428"/>
      <c r="E1428" s="8"/>
    </row>
    <row r="1429" spans="3:5" x14ac:dyDescent="0.25">
      <c r="C1429"/>
      <c r="D1429"/>
      <c r="E1429" s="8"/>
    </row>
    <row r="1430" spans="3:5" x14ac:dyDescent="0.25">
      <c r="C1430" s="14"/>
      <c r="D1430" s="14"/>
    </row>
    <row r="1431" spans="3:5" x14ac:dyDescent="0.25">
      <c r="C1431"/>
      <c r="D1431"/>
    </row>
    <row r="1432" spans="3:5" x14ac:dyDescent="0.25">
      <c r="C1432"/>
      <c r="D1432"/>
    </row>
    <row r="1433" spans="3:5" x14ac:dyDescent="0.25">
      <c r="C1433"/>
      <c r="D1433"/>
      <c r="E1433" s="8"/>
    </row>
    <row r="1434" spans="3:5" x14ac:dyDescent="0.25">
      <c r="C1434"/>
      <c r="D1434"/>
      <c r="E1434" s="8"/>
    </row>
    <row r="1435" spans="3:5" x14ac:dyDescent="0.25">
      <c r="C1435"/>
      <c r="D1435"/>
    </row>
    <row r="1436" spans="3:5" x14ac:dyDescent="0.25">
      <c r="C1436"/>
      <c r="D1436"/>
    </row>
    <row r="1437" spans="3:5" x14ac:dyDescent="0.25">
      <c r="C1437"/>
      <c r="D1437"/>
      <c r="E1437" s="8"/>
    </row>
    <row r="1438" spans="3:5" x14ac:dyDescent="0.25">
      <c r="C1438" s="14"/>
      <c r="D1438" s="14"/>
    </row>
    <row r="1439" spans="3:5" x14ac:dyDescent="0.25">
      <c r="C1439" s="14"/>
      <c r="D1439" s="14"/>
      <c r="E1439" s="8"/>
    </row>
    <row r="1440" spans="3:5" x14ac:dyDescent="0.25">
      <c r="C1440"/>
      <c r="D1440"/>
    </row>
    <row r="1441" spans="3:5" x14ac:dyDescent="0.25">
      <c r="C1441"/>
      <c r="D1441"/>
    </row>
    <row r="1442" spans="3:5" x14ac:dyDescent="0.25">
      <c r="C1442" s="14"/>
      <c r="D1442" s="14"/>
    </row>
    <row r="1443" spans="3:5" x14ac:dyDescent="0.25">
      <c r="C1443" s="14"/>
      <c r="D1443" s="14"/>
      <c r="E1443" s="8"/>
    </row>
    <row r="1444" spans="3:5" x14ac:dyDescent="0.25">
      <c r="C1444"/>
      <c r="D1444"/>
    </row>
    <row r="1445" spans="3:5" x14ac:dyDescent="0.25">
      <c r="C1445" s="14"/>
      <c r="D1445" s="14"/>
      <c r="E1445" s="8"/>
    </row>
    <row r="1446" spans="3:5" x14ac:dyDescent="0.25">
      <c r="C1446" s="14"/>
      <c r="D1446" s="14"/>
      <c r="E1446" s="8"/>
    </row>
    <row r="1447" spans="3:5" x14ac:dyDescent="0.25">
      <c r="E1447" s="8"/>
    </row>
    <row r="1448" spans="3:5" x14ac:dyDescent="0.25">
      <c r="E1448" s="8"/>
    </row>
    <row r="1449" spans="3:5" x14ac:dyDescent="0.25">
      <c r="C1449" s="14"/>
      <c r="D1449" s="14"/>
    </row>
    <row r="1450" spans="3:5" x14ac:dyDescent="0.25">
      <c r="C1450" s="14"/>
      <c r="D1450" s="14"/>
      <c r="E1450" s="8"/>
    </row>
    <row r="1451" spans="3:5" x14ac:dyDescent="0.25">
      <c r="C1451"/>
      <c r="D1451"/>
    </row>
    <row r="1452" spans="3:5" x14ac:dyDescent="0.25">
      <c r="C1452"/>
      <c r="D1452"/>
    </row>
    <row r="1453" spans="3:5" x14ac:dyDescent="0.25">
      <c r="C1453"/>
      <c r="D1453"/>
    </row>
    <row r="1454" spans="3:5" x14ac:dyDescent="0.25">
      <c r="C1454" s="14"/>
      <c r="D1454" s="14"/>
      <c r="E1454" s="8"/>
    </row>
    <row r="1455" spans="3:5" x14ac:dyDescent="0.25">
      <c r="C1455"/>
      <c r="D1455"/>
    </row>
    <row r="1456" spans="3:5" x14ac:dyDescent="0.25">
      <c r="C1456"/>
      <c r="D1456"/>
    </row>
    <row r="1457" spans="3:5" x14ac:dyDescent="0.25">
      <c r="C1457"/>
      <c r="D1457"/>
      <c r="E1457" s="8"/>
    </row>
    <row r="1458" spans="3:5" x14ac:dyDescent="0.25">
      <c r="C1458"/>
      <c r="D1458"/>
    </row>
    <row r="1459" spans="3:5" x14ac:dyDescent="0.25">
      <c r="C1459"/>
      <c r="D1459"/>
    </row>
    <row r="1460" spans="3:5" x14ac:dyDescent="0.25">
      <c r="C1460"/>
      <c r="D1460"/>
    </row>
    <row r="1461" spans="3:5" x14ac:dyDescent="0.25">
      <c r="C1461"/>
      <c r="D1461"/>
    </row>
    <row r="1462" spans="3:5" x14ac:dyDescent="0.25">
      <c r="C1462" s="14"/>
      <c r="D1462" s="14"/>
      <c r="E1462" s="8"/>
    </row>
    <row r="1463" spans="3:5" x14ac:dyDescent="0.25">
      <c r="C1463"/>
      <c r="D1463"/>
    </row>
    <row r="1464" spans="3:5" x14ac:dyDescent="0.25">
      <c r="C1464" s="14"/>
      <c r="D1464" s="14"/>
      <c r="E1464" s="8"/>
    </row>
    <row r="1465" spans="3:5" x14ac:dyDescent="0.25">
      <c r="C1465" s="14"/>
      <c r="D1465" s="14"/>
      <c r="E1465" s="8"/>
    </row>
    <row r="1466" spans="3:5" x14ac:dyDescent="0.25">
      <c r="C1466"/>
      <c r="D1466"/>
    </row>
    <row r="1467" spans="3:5" x14ac:dyDescent="0.25">
      <c r="C1467"/>
      <c r="D1467"/>
    </row>
    <row r="1468" spans="3:5" x14ac:dyDescent="0.25">
      <c r="C1468"/>
      <c r="D1468"/>
      <c r="E1468" s="8"/>
    </row>
    <row r="1469" spans="3:5" x14ac:dyDescent="0.25">
      <c r="C1469"/>
      <c r="D1469"/>
      <c r="E1469" s="8"/>
    </row>
    <row r="1470" spans="3:5" x14ac:dyDescent="0.25">
      <c r="C1470"/>
      <c r="D1470"/>
    </row>
    <row r="1471" spans="3:5" x14ac:dyDescent="0.25">
      <c r="C1471" s="14"/>
      <c r="D1471" s="14"/>
      <c r="E1471" s="8"/>
    </row>
    <row r="1472" spans="3:5" x14ac:dyDescent="0.25">
      <c r="E1472" s="8"/>
    </row>
    <row r="1473" spans="3:5" x14ac:dyDescent="0.25">
      <c r="C1473"/>
      <c r="D1473"/>
    </row>
    <row r="1474" spans="3:5" x14ac:dyDescent="0.25">
      <c r="C1474" s="14"/>
      <c r="D1474" s="14"/>
      <c r="E1474" s="8"/>
    </row>
    <row r="1475" spans="3:5" x14ac:dyDescent="0.25">
      <c r="C1475"/>
      <c r="D1475"/>
      <c r="E1475" s="8"/>
    </row>
    <row r="1476" spans="3:5" x14ac:dyDescent="0.25">
      <c r="C1476"/>
      <c r="D1476"/>
      <c r="E1476" s="8"/>
    </row>
    <row r="1477" spans="3:5" x14ac:dyDescent="0.25">
      <c r="E1477" s="8"/>
    </row>
    <row r="1478" spans="3:5" x14ac:dyDescent="0.25">
      <c r="C1478"/>
      <c r="D1478"/>
    </row>
    <row r="1479" spans="3:5" x14ac:dyDescent="0.25">
      <c r="C1479"/>
      <c r="D1479"/>
      <c r="E1479" s="8"/>
    </row>
    <row r="1480" spans="3:5" x14ac:dyDescent="0.25">
      <c r="C1480"/>
      <c r="D1480"/>
    </row>
    <row r="1481" spans="3:5" x14ac:dyDescent="0.25">
      <c r="C1481"/>
      <c r="D1481"/>
    </row>
    <row r="1482" spans="3:5" x14ac:dyDescent="0.25">
      <c r="C1482" s="14"/>
      <c r="D1482" s="14"/>
    </row>
    <row r="1483" spans="3:5" x14ac:dyDescent="0.25">
      <c r="C1483"/>
      <c r="D1483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showGridLines="0" workbookViewId="0">
      <selection activeCell="C21" sqref="C21"/>
    </sheetView>
  </sheetViews>
  <sheetFormatPr defaultRowHeight="15.75" x14ac:dyDescent="0.25"/>
  <cols>
    <col min="1" max="1" width="36.25" customWidth="1"/>
    <col min="2" max="2" width="18" style="17" customWidth="1"/>
  </cols>
  <sheetData>
    <row r="1" spans="1:2" x14ac:dyDescent="0.25">
      <c r="A1" s="1" t="s">
        <v>2</v>
      </c>
      <c r="B1" s="1" t="s">
        <v>102</v>
      </c>
    </row>
    <row r="2" spans="1:2" x14ac:dyDescent="0.25">
      <c r="A2" s="14" t="s">
        <v>56</v>
      </c>
      <c r="B2" s="17">
        <v>1001</v>
      </c>
    </row>
    <row r="3" spans="1:2" x14ac:dyDescent="0.25">
      <c r="A3" s="14" t="s">
        <v>61</v>
      </c>
      <c r="B3" s="17">
        <v>1002</v>
      </c>
    </row>
    <row r="4" spans="1:2" x14ac:dyDescent="0.25">
      <c r="A4" t="s">
        <v>47</v>
      </c>
      <c r="B4" s="17">
        <v>1003</v>
      </c>
    </row>
    <row r="5" spans="1:2" x14ac:dyDescent="0.25">
      <c r="A5" t="s">
        <v>29</v>
      </c>
      <c r="B5" s="17">
        <v>1004</v>
      </c>
    </row>
    <row r="6" spans="1:2" x14ac:dyDescent="0.25">
      <c r="A6" t="s">
        <v>67</v>
      </c>
      <c r="B6" s="17">
        <v>1005</v>
      </c>
    </row>
    <row r="7" spans="1:2" x14ac:dyDescent="0.25">
      <c r="A7" t="s">
        <v>62</v>
      </c>
      <c r="B7" s="17">
        <v>1006</v>
      </c>
    </row>
    <row r="8" spans="1:2" x14ac:dyDescent="0.25">
      <c r="A8" s="6" t="s">
        <v>95</v>
      </c>
      <c r="B8" s="17">
        <v>1007</v>
      </c>
    </row>
    <row r="9" spans="1:2" x14ac:dyDescent="0.25">
      <c r="A9" s="14" t="s">
        <v>57</v>
      </c>
      <c r="B9" s="17">
        <v>1008</v>
      </c>
    </row>
    <row r="10" spans="1:2" x14ac:dyDescent="0.25">
      <c r="A10" s="14" t="s">
        <v>64</v>
      </c>
      <c r="B10" s="17">
        <v>1009</v>
      </c>
    </row>
    <row r="11" spans="1:2" x14ac:dyDescent="0.25">
      <c r="A11" t="s">
        <v>91</v>
      </c>
      <c r="B11" s="17">
        <v>1010</v>
      </c>
    </row>
    <row r="12" spans="1:2" x14ac:dyDescent="0.25">
      <c r="A12" t="s">
        <v>69</v>
      </c>
      <c r="B12" s="17">
        <v>1011</v>
      </c>
    </row>
    <row r="13" spans="1:2" x14ac:dyDescent="0.25">
      <c r="A13" t="s">
        <v>94</v>
      </c>
      <c r="B13" s="17">
        <v>1012</v>
      </c>
    </row>
    <row r="14" spans="1:2" x14ac:dyDescent="0.25">
      <c r="A14" t="s">
        <v>59</v>
      </c>
      <c r="B14" s="17">
        <v>1013</v>
      </c>
    </row>
    <row r="15" spans="1:2" x14ac:dyDescent="0.25">
      <c r="A15" s="6" t="s">
        <v>96</v>
      </c>
      <c r="B15" s="17">
        <v>1014</v>
      </c>
    </row>
    <row r="16" spans="1:2" x14ac:dyDescent="0.25">
      <c r="A16" t="s">
        <v>71</v>
      </c>
      <c r="B16" s="17">
        <v>1015</v>
      </c>
    </row>
    <row r="17" spans="1:2" x14ac:dyDescent="0.25">
      <c r="A17" t="s">
        <v>32</v>
      </c>
      <c r="B17" s="17">
        <v>1016</v>
      </c>
    </row>
    <row r="18" spans="1:2" x14ac:dyDescent="0.25">
      <c r="A18" t="s">
        <v>72</v>
      </c>
      <c r="B18" s="17">
        <v>1017</v>
      </c>
    </row>
    <row r="19" spans="1:2" x14ac:dyDescent="0.25">
      <c r="A19" s="14" t="s">
        <v>84</v>
      </c>
      <c r="B19" s="17">
        <v>1018</v>
      </c>
    </row>
    <row r="20" spans="1:2" x14ac:dyDescent="0.25">
      <c r="A20" t="s">
        <v>22</v>
      </c>
      <c r="B20" s="17">
        <v>1019</v>
      </c>
    </row>
    <row r="21" spans="1:2" x14ac:dyDescent="0.25">
      <c r="A21" t="s">
        <v>17</v>
      </c>
      <c r="B21" s="17">
        <v>1020</v>
      </c>
    </row>
    <row r="22" spans="1:2" x14ac:dyDescent="0.25">
      <c r="A22" t="s">
        <v>90</v>
      </c>
      <c r="B22" s="17">
        <v>1021</v>
      </c>
    </row>
    <row r="23" spans="1:2" x14ac:dyDescent="0.25">
      <c r="A23" t="s">
        <v>44</v>
      </c>
      <c r="B23" s="17">
        <v>1022</v>
      </c>
    </row>
    <row r="24" spans="1:2" x14ac:dyDescent="0.25">
      <c r="A24" s="14" t="s">
        <v>74</v>
      </c>
      <c r="B24" s="17">
        <v>1023</v>
      </c>
    </row>
    <row r="25" spans="1:2" x14ac:dyDescent="0.25">
      <c r="A25" s="14" t="s">
        <v>75</v>
      </c>
      <c r="B25" s="17">
        <v>1024</v>
      </c>
    </row>
    <row r="26" spans="1:2" x14ac:dyDescent="0.25">
      <c r="A26" s="14" t="s">
        <v>77</v>
      </c>
      <c r="B26" s="17">
        <v>1025</v>
      </c>
    </row>
    <row r="27" spans="1:2" x14ac:dyDescent="0.25">
      <c r="A27" t="s">
        <v>54</v>
      </c>
      <c r="B27" s="17">
        <v>1026</v>
      </c>
    </row>
    <row r="28" spans="1:2" x14ac:dyDescent="0.25">
      <c r="A28" t="s">
        <v>50</v>
      </c>
      <c r="B28" s="17">
        <v>1027</v>
      </c>
    </row>
    <row r="29" spans="1:2" x14ac:dyDescent="0.25">
      <c r="A29" t="s">
        <v>79</v>
      </c>
      <c r="B29" s="17">
        <v>1028</v>
      </c>
    </row>
    <row r="30" spans="1:2" x14ac:dyDescent="0.25">
      <c r="A30" t="s">
        <v>80</v>
      </c>
      <c r="B30" s="17">
        <v>1029</v>
      </c>
    </row>
    <row r="31" spans="1:2" x14ac:dyDescent="0.25">
      <c r="A31" s="14" t="s">
        <v>25</v>
      </c>
      <c r="B31" s="17">
        <v>1030</v>
      </c>
    </row>
    <row r="32" spans="1:2" x14ac:dyDescent="0.25">
      <c r="A32" s="14" t="s">
        <v>63</v>
      </c>
      <c r="B32" s="17">
        <v>1031</v>
      </c>
    </row>
    <row r="33" spans="1:2" x14ac:dyDescent="0.25">
      <c r="A33" t="s">
        <v>34</v>
      </c>
      <c r="B33" s="17">
        <v>1032</v>
      </c>
    </row>
    <row r="34" spans="1:2" x14ac:dyDescent="0.25">
      <c r="A34" t="s">
        <v>82</v>
      </c>
      <c r="B34" s="17">
        <v>1033</v>
      </c>
    </row>
    <row r="35" spans="1:2" x14ac:dyDescent="0.25">
      <c r="A35" t="s">
        <v>93</v>
      </c>
      <c r="B35" s="17">
        <v>1034</v>
      </c>
    </row>
    <row r="36" spans="1:2" x14ac:dyDescent="0.25">
      <c r="A36" s="14" t="s">
        <v>83</v>
      </c>
      <c r="B36" s="17">
        <v>1035</v>
      </c>
    </row>
    <row r="37" spans="1:2" x14ac:dyDescent="0.25">
      <c r="A37" t="s">
        <v>36</v>
      </c>
      <c r="B37" s="17">
        <v>1036</v>
      </c>
    </row>
    <row r="38" spans="1:2" x14ac:dyDescent="0.25">
      <c r="A38" t="s">
        <v>52</v>
      </c>
      <c r="B38" s="17">
        <v>1037</v>
      </c>
    </row>
    <row r="39" spans="1:2" x14ac:dyDescent="0.25">
      <c r="A39" s="14" t="s">
        <v>73</v>
      </c>
      <c r="B39" s="17">
        <v>1038</v>
      </c>
    </row>
    <row r="40" spans="1:2" x14ac:dyDescent="0.25">
      <c r="A40" t="s">
        <v>45</v>
      </c>
      <c r="B40" s="17">
        <v>1039</v>
      </c>
    </row>
    <row r="41" spans="1:2" x14ac:dyDescent="0.25">
      <c r="A41" t="s">
        <v>85</v>
      </c>
      <c r="B41" s="17">
        <v>1040</v>
      </c>
    </row>
    <row r="42" spans="1:2" x14ac:dyDescent="0.25">
      <c r="A42" t="s">
        <v>38</v>
      </c>
      <c r="B42" s="17">
        <v>1041</v>
      </c>
    </row>
    <row r="43" spans="1:2" x14ac:dyDescent="0.25">
      <c r="A43" t="s">
        <v>40</v>
      </c>
      <c r="B43" s="17">
        <v>1042</v>
      </c>
    </row>
    <row r="44" spans="1:2" x14ac:dyDescent="0.25">
      <c r="A44" s="14" t="s">
        <v>86</v>
      </c>
      <c r="B44" s="17">
        <v>1043</v>
      </c>
    </row>
    <row r="45" spans="1:2" x14ac:dyDescent="0.25">
      <c r="A45" t="s">
        <v>87</v>
      </c>
      <c r="B45" s="17">
        <v>1044</v>
      </c>
    </row>
    <row r="46" spans="1:2" x14ac:dyDescent="0.25">
      <c r="A46" t="s">
        <v>89</v>
      </c>
      <c r="B46" s="17">
        <v>1045</v>
      </c>
    </row>
  </sheetData>
  <sortState ref="A2:B46">
    <sortCondition ref="A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Invoices</vt:lpstr>
      <vt:lpstr>Customers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Carlton Collins</dc:creator>
  <cp:lastModifiedBy>J. Carlton Collins</cp:lastModifiedBy>
  <dcterms:created xsi:type="dcterms:W3CDTF">2013-06-02T05:42:40Z</dcterms:created>
  <dcterms:modified xsi:type="dcterms:W3CDTF">2013-06-03T01:43:34Z</dcterms:modified>
</cp:coreProperties>
</file>